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8010"/>
  </bookViews>
  <sheets>
    <sheet name="HEBERN1" sheetId="5" r:id="rId1"/>
  </sheets>
  <calcPr calcId="125725"/>
</workbook>
</file>

<file path=xl/calcChain.xml><?xml version="1.0" encoding="utf-8"?>
<calcChain xmlns="http://schemas.openxmlformats.org/spreadsheetml/2006/main">
  <c r="BD20" i="5"/>
  <c r="BB20"/>
  <c r="BC20"/>
  <c r="AY20"/>
  <c r="AZ20"/>
  <c r="BA20"/>
  <c r="AL20"/>
  <c r="AM20"/>
  <c r="AN20"/>
  <c r="AO20"/>
  <c r="AP20"/>
  <c r="AQ20"/>
  <c r="AR20"/>
  <c r="AS20"/>
  <c r="AT20"/>
  <c r="AU20"/>
  <c r="AV20"/>
  <c r="AW20"/>
  <c r="AX20"/>
  <c r="AK20"/>
  <c r="AJ20"/>
  <c r="AI20"/>
  <c r="AH20"/>
  <c r="AG20"/>
  <c r="AF20"/>
  <c r="AE20"/>
  <c r="AD20"/>
  <c r="AC20"/>
  <c r="AB20"/>
  <c r="AA20"/>
  <c r="Z20"/>
  <c r="Y20"/>
  <c r="X20"/>
  <c r="W20"/>
  <c r="V20"/>
  <c r="U20"/>
  <c r="T20"/>
  <c r="S20"/>
  <c r="R20"/>
  <c r="Q20"/>
  <c r="P20"/>
  <c r="O20"/>
  <c r="N20"/>
  <c r="M20"/>
  <c r="L20"/>
  <c r="K20"/>
  <c r="J20"/>
  <c r="I20"/>
  <c r="H20"/>
  <c r="G20"/>
  <c r="F20"/>
  <c r="E20"/>
  <c r="D20"/>
  <c r="C20"/>
  <c r="B20"/>
  <c r="AH17"/>
  <c r="AI17" s="1"/>
  <c r="AD17"/>
  <c r="AH16"/>
  <c r="AI21" s="1"/>
  <c r="AD16"/>
  <c r="BA19" s="1"/>
  <c r="V16"/>
  <c r="AA12"/>
  <c r="Z12"/>
  <c r="Y12"/>
  <c r="X12"/>
  <c r="W12"/>
  <c r="V12"/>
  <c r="U12"/>
  <c r="T12"/>
  <c r="S12"/>
  <c r="R12"/>
  <c r="Q12"/>
  <c r="P12"/>
  <c r="O12"/>
  <c r="N12"/>
  <c r="M12"/>
  <c r="L12"/>
  <c r="K12"/>
  <c r="J12"/>
  <c r="I12"/>
  <c r="H12"/>
  <c r="G12"/>
  <c r="F12"/>
  <c r="E12"/>
  <c r="D12"/>
  <c r="C12"/>
  <c r="B12"/>
  <c r="AA11"/>
  <c r="Z11"/>
  <c r="Y11"/>
  <c r="X11"/>
  <c r="W11"/>
  <c r="V11"/>
  <c r="U11"/>
  <c r="T11"/>
  <c r="S11"/>
  <c r="R11"/>
  <c r="Q11"/>
  <c r="P11"/>
  <c r="O11"/>
  <c r="N11"/>
  <c r="M11"/>
  <c r="L11"/>
  <c r="K11"/>
  <c r="J11"/>
  <c r="I11"/>
  <c r="H11"/>
  <c r="G11"/>
  <c r="F11"/>
  <c r="E11"/>
  <c r="D11"/>
  <c r="C11"/>
  <c r="B11"/>
  <c r="AA10"/>
  <c r="Z10"/>
  <c r="Y10"/>
  <c r="X10"/>
  <c r="W10"/>
  <c r="V10"/>
  <c r="U10"/>
  <c r="T10"/>
  <c r="S10"/>
  <c r="R10"/>
  <c r="Q10"/>
  <c r="P10"/>
  <c r="O10"/>
  <c r="N10"/>
  <c r="M10"/>
  <c r="L10"/>
  <c r="K10"/>
  <c r="J10"/>
  <c r="I10"/>
  <c r="H10"/>
  <c r="G10"/>
  <c r="F10"/>
  <c r="E10"/>
  <c r="D10"/>
  <c r="C10"/>
  <c r="B10"/>
  <c r="BD19" l="1"/>
  <c r="BD21"/>
  <c r="BD22" s="1"/>
  <c r="AI16"/>
  <c r="A21"/>
  <c r="A25"/>
  <c r="AV21"/>
  <c r="AV22" s="1"/>
  <c r="AR21"/>
  <c r="AR22" s="1"/>
  <c r="BC21"/>
  <c r="BC22" s="1"/>
  <c r="AN21"/>
  <c r="AN22" s="1"/>
  <c r="AW21"/>
  <c r="AW22" s="1"/>
  <c r="AS21"/>
  <c r="AS22" s="1"/>
  <c r="AO21"/>
  <c r="AO22" s="1"/>
  <c r="AU19"/>
  <c r="AQ19"/>
  <c r="AM19"/>
  <c r="AZ21"/>
  <c r="AZ22" s="1"/>
  <c r="AY19"/>
  <c r="BB19"/>
  <c r="AX19"/>
  <c r="AT19"/>
  <c r="AP19"/>
  <c r="AL19"/>
  <c r="AX21"/>
  <c r="AX22" s="1"/>
  <c r="AT21"/>
  <c r="AT22" s="1"/>
  <c r="AP21"/>
  <c r="AP22" s="1"/>
  <c r="AL21"/>
  <c r="AL22" s="1"/>
  <c r="AV19"/>
  <c r="AR19"/>
  <c r="AN19"/>
  <c r="BA21"/>
  <c r="BA22" s="1"/>
  <c r="AZ19"/>
  <c r="BC19"/>
  <c r="AU21"/>
  <c r="AU22" s="1"/>
  <c r="AQ21"/>
  <c r="AQ22" s="1"/>
  <c r="AM21"/>
  <c r="AM22" s="1"/>
  <c r="AW19"/>
  <c r="AS19"/>
  <c r="AO19"/>
  <c r="AY21"/>
  <c r="AY22" s="1"/>
  <c r="BB21"/>
  <c r="BB22" s="1"/>
  <c r="AA13"/>
  <c r="AA15" s="1"/>
  <c r="B19"/>
  <c r="AH19"/>
  <c r="AD19"/>
  <c r="Z19"/>
  <c r="V19"/>
  <c r="R19"/>
  <c r="N19"/>
  <c r="J19"/>
  <c r="F19"/>
  <c r="AI22"/>
  <c r="AI19"/>
  <c r="AE19"/>
  <c r="AA19"/>
  <c r="W19"/>
  <c r="S19"/>
  <c r="O19"/>
  <c r="K19"/>
  <c r="G19"/>
  <c r="C19"/>
  <c r="AJ19"/>
  <c r="AF19"/>
  <c r="AB19"/>
  <c r="X19"/>
  <c r="T19"/>
  <c r="P19"/>
  <c r="L19"/>
  <c r="H19"/>
  <c r="D19"/>
  <c r="AK19"/>
  <c r="AG19"/>
  <c r="AC19"/>
  <c r="Y19"/>
  <c r="U19"/>
  <c r="Q19"/>
  <c r="M19"/>
  <c r="I19"/>
  <c r="E19"/>
  <c r="B13"/>
  <c r="B15" s="1"/>
  <c r="F13"/>
  <c r="F15" s="1"/>
  <c r="J13"/>
  <c r="J15" s="1"/>
  <c r="N13"/>
  <c r="N15" s="1"/>
  <c r="R13"/>
  <c r="R15" s="1"/>
  <c r="V13"/>
  <c r="V15" s="1"/>
  <c r="Z13"/>
  <c r="Z15" s="1"/>
  <c r="B21"/>
  <c r="B22" s="1"/>
  <c r="F21"/>
  <c r="F22" s="1"/>
  <c r="J21"/>
  <c r="J22" s="1"/>
  <c r="N21"/>
  <c r="N22" s="1"/>
  <c r="R21"/>
  <c r="R22" s="1"/>
  <c r="V21"/>
  <c r="V22" s="1"/>
  <c r="Z21"/>
  <c r="Z22" s="1"/>
  <c r="AD21"/>
  <c r="AD22" s="1"/>
  <c r="AH21"/>
  <c r="AH22" s="1"/>
  <c r="E13"/>
  <c r="E15" s="1"/>
  <c r="I13"/>
  <c r="I15" s="1"/>
  <c r="M13"/>
  <c r="M15" s="1"/>
  <c r="Q13"/>
  <c r="Q15" s="1"/>
  <c r="U13"/>
  <c r="U15" s="1"/>
  <c r="Y13"/>
  <c r="Y15" s="1"/>
  <c r="E21"/>
  <c r="E22" s="1"/>
  <c r="I21"/>
  <c r="I22" s="1"/>
  <c r="M21"/>
  <c r="M22" s="1"/>
  <c r="Q21"/>
  <c r="Q22" s="1"/>
  <c r="U21"/>
  <c r="U22" s="1"/>
  <c r="Y21"/>
  <c r="Y22" s="1"/>
  <c r="AC21"/>
  <c r="AC22" s="1"/>
  <c r="AG21"/>
  <c r="AG22" s="1"/>
  <c r="AK21"/>
  <c r="AK22" s="1"/>
  <c r="D13"/>
  <c r="D15" s="1"/>
  <c r="H13"/>
  <c r="H15" s="1"/>
  <c r="L13"/>
  <c r="L15" s="1"/>
  <c r="P13"/>
  <c r="P15" s="1"/>
  <c r="T13"/>
  <c r="T15" s="1"/>
  <c r="X13"/>
  <c r="X15" s="1"/>
  <c r="D21"/>
  <c r="D22" s="1"/>
  <c r="H21"/>
  <c r="H22" s="1"/>
  <c r="L21"/>
  <c r="L22" s="1"/>
  <c r="P21"/>
  <c r="P22" s="1"/>
  <c r="T21"/>
  <c r="T22" s="1"/>
  <c r="X21"/>
  <c r="X22" s="1"/>
  <c r="AB21"/>
  <c r="AB22" s="1"/>
  <c r="AF21"/>
  <c r="AF22" s="1"/>
  <c r="AJ21"/>
  <c r="AJ22" s="1"/>
  <c r="C13"/>
  <c r="C15" s="1"/>
  <c r="G13"/>
  <c r="G15" s="1"/>
  <c r="K13"/>
  <c r="K15" s="1"/>
  <c r="O13"/>
  <c r="O15" s="1"/>
  <c r="S13"/>
  <c r="S15" s="1"/>
  <c r="W13"/>
  <c r="W15" s="1"/>
  <c r="C21"/>
  <c r="C22" s="1"/>
  <c r="G21"/>
  <c r="G22" s="1"/>
  <c r="K21"/>
  <c r="K22" s="1"/>
  <c r="O21"/>
  <c r="O22" s="1"/>
  <c r="S21"/>
  <c r="S22" s="1"/>
  <c r="W21"/>
  <c r="W22" s="1"/>
  <c r="AA21"/>
  <c r="AA22" s="1"/>
  <c r="AE21"/>
  <c r="AE22" s="1"/>
  <c r="BD23" l="1"/>
  <c r="BD24" s="1"/>
  <c r="BD25" s="1"/>
  <c r="AB23"/>
  <c r="AB24" s="1"/>
  <c r="AB25" s="1"/>
  <c r="AV23"/>
  <c r="AV24" s="1"/>
  <c r="AV25" s="1"/>
  <c r="W23"/>
  <c r="W24" s="1"/>
  <c r="AA23"/>
  <c r="AA24" s="1"/>
  <c r="AA25" s="1"/>
  <c r="K23"/>
  <c r="K24" s="1"/>
  <c r="K25" s="1"/>
  <c r="BB23"/>
  <c r="BB24" s="1"/>
  <c r="BB25" s="1"/>
  <c r="AE23"/>
  <c r="AE24" s="1"/>
  <c r="AE25" s="1"/>
  <c r="AR23"/>
  <c r="AR24" s="1"/>
  <c r="AR25" s="1"/>
  <c r="AN23"/>
  <c r="AN24" s="1"/>
  <c r="AN25" s="1"/>
  <c r="AP23"/>
  <c r="AP24" s="1"/>
  <c r="AP25" s="1"/>
  <c r="AW23"/>
  <c r="AW24" s="1"/>
  <c r="AW25" s="1"/>
  <c r="AU23"/>
  <c r="AU24" s="1"/>
  <c r="AU25" s="1"/>
  <c r="BA23"/>
  <c r="BA24" s="1"/>
  <c r="BA25" s="1"/>
  <c r="AL23"/>
  <c r="AL24" s="1"/>
  <c r="AL25" s="1"/>
  <c r="AS23"/>
  <c r="AS24" s="1"/>
  <c r="AS25" s="1"/>
  <c r="O23"/>
  <c r="O24" s="1"/>
  <c r="O25" s="1"/>
  <c r="S23"/>
  <c r="S24" s="1"/>
  <c r="S25" s="1"/>
  <c r="AF23"/>
  <c r="AF24" s="1"/>
  <c r="AQ23"/>
  <c r="AQ24" s="1"/>
  <c r="AQ25" s="1"/>
  <c r="AX23"/>
  <c r="AX24" s="1"/>
  <c r="AX25" s="1"/>
  <c r="AZ23"/>
  <c r="AZ24" s="1"/>
  <c r="AZ25" s="1"/>
  <c r="AO23"/>
  <c r="AO24" s="1"/>
  <c r="AO25" s="1"/>
  <c r="G23"/>
  <c r="G24" s="1"/>
  <c r="G25" s="1"/>
  <c r="AY23"/>
  <c r="AY24" s="1"/>
  <c r="AY25" s="1"/>
  <c r="AM23"/>
  <c r="AM24" s="1"/>
  <c r="AM25" s="1"/>
  <c r="AT23"/>
  <c r="AT24" s="1"/>
  <c r="AT25" s="1"/>
  <c r="BC23"/>
  <c r="BC24" s="1"/>
  <c r="BC25" s="1"/>
  <c r="AJ23"/>
  <c r="AJ24" s="1"/>
  <c r="T23"/>
  <c r="T24" s="1"/>
  <c r="AK23"/>
  <c r="AK24" s="1"/>
  <c r="D23"/>
  <c r="D24" s="1"/>
  <c r="D25" s="1"/>
  <c r="U23"/>
  <c r="U24" s="1"/>
  <c r="U25" s="1"/>
  <c r="Z23"/>
  <c r="Z24" s="1"/>
  <c r="Z25" s="1"/>
  <c r="L23"/>
  <c r="L24" s="1"/>
  <c r="L25" s="1"/>
  <c r="AC23"/>
  <c r="AC24" s="1"/>
  <c r="AC25" s="1"/>
  <c r="M23"/>
  <c r="M24" s="1"/>
  <c r="M25" s="1"/>
  <c r="C23"/>
  <c r="C24" s="1"/>
  <c r="C25" s="1"/>
  <c r="Q23"/>
  <c r="Q24" s="1"/>
  <c r="Q25" s="1"/>
  <c r="B23"/>
  <c r="B24" s="1"/>
  <c r="B25" s="1"/>
  <c r="E23"/>
  <c r="E24" s="1"/>
  <c r="E25" s="1"/>
  <c r="X23"/>
  <c r="X24" s="1"/>
  <c r="X25" s="1"/>
  <c r="J23"/>
  <c r="J24" s="1"/>
  <c r="AD23"/>
  <c r="AD24" s="1"/>
  <c r="AD25" s="1"/>
  <c r="N23"/>
  <c r="N24" s="1"/>
  <c r="N25" s="1"/>
  <c r="P23"/>
  <c r="P24" s="1"/>
  <c r="P25" s="1"/>
  <c r="AG23"/>
  <c r="AG24" s="1"/>
  <c r="AG25" s="1"/>
  <c r="AH23"/>
  <c r="AH24" s="1"/>
  <c r="AH25" s="1"/>
  <c r="R23"/>
  <c r="R24" s="1"/>
  <c r="R25" s="1"/>
  <c r="V23"/>
  <c r="V24" s="1"/>
  <c r="V25" s="1"/>
  <c r="F23"/>
  <c r="F24" s="1"/>
  <c r="F25" s="1"/>
  <c r="AI23"/>
  <c r="AI24" s="1"/>
  <c r="AI25" s="1"/>
  <c r="H23"/>
  <c r="H24" s="1"/>
  <c r="H25" s="1"/>
  <c r="Y23"/>
  <c r="Y24" s="1"/>
  <c r="Y25" s="1"/>
  <c r="I23"/>
  <c r="I24" s="1"/>
  <c r="I25" s="1"/>
  <c r="W25"/>
  <c r="AJ25"/>
  <c r="T25"/>
  <c r="J25"/>
  <c r="AF25"/>
  <c r="AK25"/>
</calcChain>
</file>

<file path=xl/comments1.xml><?xml version="1.0" encoding="utf-8"?>
<comments xmlns="http://schemas.openxmlformats.org/spreadsheetml/2006/main">
  <authors>
    <author>RAFAEL</author>
  </authors>
  <commentList>
    <comment ref="AD9" authorId="0">
      <text>
        <r>
          <rPr>
            <b/>
            <sz val="9"/>
            <color indexed="81"/>
            <rFont val="Tahoma"/>
            <family val="2"/>
          </rPr>
          <t>RAFAEL:</t>
        </r>
        <r>
          <rPr>
            <sz val="9"/>
            <color indexed="81"/>
            <rFont val="Tahoma"/>
            <family val="2"/>
          </rPr>
          <t xml:space="preserve">
Operation type code (T.)</t>
        </r>
      </text>
    </comment>
    <comment ref="AE9" authorId="0">
      <text>
        <r>
          <rPr>
            <b/>
            <sz val="9"/>
            <color indexed="81"/>
            <rFont val="Tahoma"/>
            <family val="2"/>
          </rPr>
          <t>RAFAEL:</t>
        </r>
        <r>
          <rPr>
            <sz val="9"/>
            <color indexed="81"/>
            <rFont val="Tahoma"/>
            <family val="2"/>
          </rPr>
          <t xml:space="preserve">
Mode 0=Cipher, 1=Decipher</t>
        </r>
      </text>
    </comment>
    <comment ref="AF9" authorId="0">
      <text>
        <r>
          <rPr>
            <b/>
            <sz val="9"/>
            <color indexed="81"/>
            <rFont val="Tahoma"/>
            <family val="2"/>
          </rPr>
          <t>RAFAEL:</t>
        </r>
        <r>
          <rPr>
            <sz val="9"/>
            <color indexed="81"/>
            <rFont val="Tahoma"/>
            <family val="2"/>
          </rPr>
          <t xml:space="preserve">
Direction 0=Normal, 1=Opposite</t>
        </r>
      </text>
    </comment>
    <comment ref="U16" authorId="0">
      <text>
        <r>
          <rPr>
            <b/>
            <sz val="9"/>
            <color indexed="81"/>
            <rFont val="Tahoma"/>
            <family val="2"/>
          </rPr>
          <t>RAFAEL:</t>
        </r>
        <r>
          <rPr>
            <sz val="9"/>
            <color indexed="81"/>
            <rFont val="Tahoma"/>
            <family val="2"/>
          </rPr>
          <t xml:space="preserve">
Operating type code (T.)</t>
        </r>
      </text>
    </comment>
    <comment ref="AA16" authorId="0">
      <text>
        <r>
          <rPr>
            <b/>
            <sz val="9"/>
            <color indexed="81"/>
            <rFont val="Tahoma"/>
            <family val="2"/>
          </rPr>
          <t>RAFAEL:</t>
        </r>
        <r>
          <rPr>
            <sz val="9"/>
            <color indexed="81"/>
            <rFont val="Tahoma"/>
            <family val="2"/>
          </rPr>
          <t xml:space="preserve">
Start Character (S.)</t>
        </r>
      </text>
    </comment>
    <comment ref="B17" authorId="0">
      <text>
        <r>
          <rPr>
            <b/>
            <sz val="9"/>
            <color indexed="81"/>
            <rFont val="Tahoma"/>
            <family val="2"/>
          </rPr>
          <t>RAFAEL:</t>
        </r>
        <r>
          <rPr>
            <sz val="9"/>
            <color indexed="81"/>
            <rFont val="Tahoma"/>
            <family val="2"/>
          </rPr>
          <t xml:space="preserve">
Text to cipher or decipher</t>
        </r>
      </text>
    </comment>
  </commentList>
</comments>
</file>

<file path=xl/sharedStrings.xml><?xml version="1.0" encoding="utf-8"?>
<sst xmlns="http://schemas.openxmlformats.org/spreadsheetml/2006/main" count="180" uniqueCount="64">
  <si>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</si>
  <si>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</si>
  <si>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</si>
  <si>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</si>
  <si>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</si>
  <si>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</si>
  <si>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</si>
  <si>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</si>
  <si>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</si>
  <si>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</si>
  <si>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</si>
  <si>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</si>
  <si>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</si>
  <si>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</si>
  <si>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</si>
  <si>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</si>
  <si>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</si>
  <si>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</si>
  <si>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</si>
  <si>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T</t>
  </si>
  <si>
    <t>U</t>
  </si>
  <si>
    <t>V</t>
  </si>
  <si>
    <t>W</t>
  </si>
  <si>
    <t>X</t>
  </si>
  <si>
    <t>Y</t>
  </si>
  <si>
    <t>Z</t>
  </si>
  <si>
    <t>ABC</t>
  </si>
  <si>
    <t>AZY</t>
  </si>
  <si>
    <t>ROTOR</t>
  </si>
  <si>
    <t>KEYB</t>
  </si>
  <si>
    <t>LAMP</t>
  </si>
  <si>
    <t>Slide</t>
  </si>
  <si>
    <t>slide</t>
  </si>
  <si>
    <t>-slide</t>
  </si>
  <si>
    <t>Position</t>
  </si>
  <si>
    <t>Mode</t>
  </si>
  <si>
    <t>Direction</t>
  </si>
  <si>
    <t>Length</t>
  </si>
  <si>
    <t>Enter configuration of Plug Keyboard, Rotor and Plug Lamp (Cells in blue color)</t>
  </si>
  <si>
    <t>Initial column of Vigenere table</t>
  </si>
  <si>
    <t>CIPHER</t>
  </si>
  <si>
    <t>DECIPHER</t>
  </si>
  <si>
    <t>OPP.CIPH.</t>
  </si>
  <si>
    <t>OPP.DEC.</t>
  </si>
  <si>
    <t>Start</t>
  </si>
  <si>
    <t>D.</t>
  </si>
  <si>
    <t>M.</t>
  </si>
  <si>
    <t>Examples:</t>
  </si>
  <si>
    <t>by Rafael Pascual</t>
  </si>
  <si>
    <t>Vigenere selected according to configuration</t>
  </si>
  <si>
    <t>Text to encrypt or decrypt (below) and configuration in blue fields:</t>
  </si>
  <si>
    <t>Drag the last cells in rows 18 to 25 to the right if you need more cells.</t>
  </si>
  <si>
    <t>T.</t>
  </si>
  <si>
    <t>S.</t>
  </si>
  <si>
    <t>Warning, do not modify the content of cells that do not have a blue background.</t>
  </si>
  <si>
    <t>+slide and find</t>
  </si>
  <si>
    <t>After Rotor</t>
  </si>
  <si>
    <t>text to copy and paste values in cell B17</t>
  </si>
  <si>
    <t>Text Initial</t>
  </si>
  <si>
    <t>CGNBXZXYTMODOWHKWFSXKWZOOKCJNZIUNZWBMQGNETFNFCTSICGIJCP</t>
  </si>
  <si>
    <t>CVBILOTZAQOCPLITUCQXIPDMHKCLBZCWRWMBMMGBKSWEOCHDZRPNGNT</t>
  </si>
  <si>
    <t>NSHIEYPVLVDOZWXWWBXHBCYYUJNFHDZOODTRTQRNYXEILGGUBJIWEIC</t>
  </si>
  <si>
    <t>EDGOLVQDCUUHWYUTZZVZDXSMKOEJGAWCEEPBNMUILBRGJPBQFFDIFVS</t>
  </si>
  <si>
    <t>Simulator  HEBERN 1 Rotor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</si>
</sst>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C0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0" fillId="0" borderId="0" xfId="0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0" borderId="13" xfId="0" applyBorder="1"/>
    <xf numFmtId="0" fontId="0" fillId="0" borderId="0" xfId="0" applyBorder="1"/>
    <xf numFmtId="0" fontId="2" fillId="0" borderId="0" xfId="0" applyFont="1" applyAlignment="1">
      <alignment horizontal="center"/>
    </xf>
    <xf numFmtId="0" fontId="0" fillId="0" borderId="0" xfId="0" quotePrefix="1"/>
    <xf numFmtId="0" fontId="1" fillId="0" borderId="0" xfId="0" applyFont="1" applyAlignment="1">
      <alignment horizontal="center"/>
    </xf>
    <xf numFmtId="0" fontId="2" fillId="0" borderId="0" xfId="0" applyFont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9" xfId="0" applyBorder="1"/>
    <xf numFmtId="0" fontId="0" fillId="0" borderId="22" xfId="0" applyBorder="1"/>
    <xf numFmtId="0" fontId="0" fillId="0" borderId="20" xfId="0" applyBorder="1"/>
    <xf numFmtId="0" fontId="0" fillId="3" borderId="21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19" xfId="0" applyFill="1" applyBorder="1"/>
    <xf numFmtId="0" fontId="0" fillId="3" borderId="22" xfId="0" applyFill="1" applyBorder="1"/>
    <xf numFmtId="0" fontId="0" fillId="3" borderId="20" xfId="0" applyFill="1" applyBorder="1"/>
    <xf numFmtId="0" fontId="4" fillId="4" borderId="0" xfId="0" applyFont="1" applyFill="1"/>
    <xf numFmtId="0" fontId="0" fillId="0" borderId="21" xfId="0" applyFill="1" applyBorder="1" applyAlignment="1">
      <alignment horizontal="center" vertical="center" wrapText="1"/>
    </xf>
    <xf numFmtId="0" fontId="0" fillId="0" borderId="23" xfId="0" applyFill="1" applyBorder="1" applyAlignment="1">
      <alignment horizontal="center" vertical="center" wrapText="1"/>
    </xf>
    <xf numFmtId="0" fontId="0" fillId="0" borderId="24" xfId="0" applyFill="1" applyBorder="1" applyAlignment="1">
      <alignment horizontal="center" vertical="center" wrapText="1"/>
    </xf>
    <xf numFmtId="0" fontId="3" fillId="0" borderId="11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N33"/>
  <sheetViews>
    <sheetView tabSelected="1" workbookViewId="0"/>
  </sheetViews>
  <sheetFormatPr baseColWidth="10" defaultColWidth="3.28515625" defaultRowHeight="15"/>
  <cols>
    <col min="1" max="1" width="13.7109375" customWidth="1"/>
    <col min="2" max="2" width="3.28515625" customWidth="1"/>
    <col min="23" max="23" width="3.28515625" customWidth="1"/>
    <col min="28" max="30" width="3.28515625" customWidth="1"/>
  </cols>
  <sheetData>
    <row r="1" spans="1:49">
      <c r="B1" t="s">
        <v>63</v>
      </c>
      <c r="T1" t="s">
        <v>48</v>
      </c>
    </row>
    <row r="2" spans="1:49">
      <c r="B2" s="45" t="s">
        <v>54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</row>
    <row r="3" spans="1:49">
      <c r="B3" t="s">
        <v>38</v>
      </c>
    </row>
    <row r="4" spans="1:49">
      <c r="A4" s="1" t="s">
        <v>29</v>
      </c>
      <c r="B4" s="33" t="s">
        <v>23</v>
      </c>
      <c r="C4" s="34" t="s">
        <v>21</v>
      </c>
      <c r="D4" s="34" t="s">
        <v>24</v>
      </c>
      <c r="E4" s="34" t="s">
        <v>5</v>
      </c>
      <c r="F4" s="34" t="s">
        <v>4</v>
      </c>
      <c r="G4" s="34" t="s">
        <v>6</v>
      </c>
      <c r="H4" s="34" t="s">
        <v>7</v>
      </c>
      <c r="I4" s="34" t="s">
        <v>0</v>
      </c>
      <c r="J4" s="34" t="s">
        <v>8</v>
      </c>
      <c r="K4" s="34" t="s">
        <v>9</v>
      </c>
      <c r="L4" s="34" t="s">
        <v>25</v>
      </c>
      <c r="M4" s="34" t="s">
        <v>22</v>
      </c>
      <c r="N4" s="34" t="s">
        <v>10</v>
      </c>
      <c r="O4" s="34" t="s">
        <v>11</v>
      </c>
      <c r="P4" s="34" t="s">
        <v>1</v>
      </c>
      <c r="Q4" s="34" t="s">
        <v>12</v>
      </c>
      <c r="R4" s="34" t="s">
        <v>13</v>
      </c>
      <c r="S4" s="34" t="s">
        <v>2</v>
      </c>
      <c r="T4" s="34" t="s">
        <v>3</v>
      </c>
      <c r="U4" s="34" t="s">
        <v>14</v>
      </c>
      <c r="V4" s="34" t="s">
        <v>15</v>
      </c>
      <c r="W4" s="34" t="s">
        <v>16</v>
      </c>
      <c r="X4" s="34" t="s">
        <v>17</v>
      </c>
      <c r="Y4" s="34" t="s">
        <v>18</v>
      </c>
      <c r="Z4" s="34" t="s">
        <v>19</v>
      </c>
      <c r="AA4" s="35" t="s">
        <v>20</v>
      </c>
      <c r="AB4" s="53" t="s">
        <v>29</v>
      </c>
      <c r="AC4" s="54"/>
    </row>
    <row r="5" spans="1:49">
      <c r="A5" s="1" t="s">
        <v>28</v>
      </c>
      <c r="B5" s="36" t="s">
        <v>14</v>
      </c>
      <c r="C5" s="37" t="s">
        <v>1</v>
      </c>
      <c r="D5" s="37" t="s">
        <v>2</v>
      </c>
      <c r="E5" s="37" t="s">
        <v>11</v>
      </c>
      <c r="F5" s="37" t="s">
        <v>9</v>
      </c>
      <c r="G5" s="37" t="s">
        <v>0</v>
      </c>
      <c r="H5" s="37" t="s">
        <v>19</v>
      </c>
      <c r="I5" s="37" t="s">
        <v>3</v>
      </c>
      <c r="J5" s="37" t="s">
        <v>8</v>
      </c>
      <c r="K5" s="37" t="s">
        <v>20</v>
      </c>
      <c r="L5" s="37" t="s">
        <v>25</v>
      </c>
      <c r="M5" s="37" t="s">
        <v>23</v>
      </c>
      <c r="N5" s="37" t="s">
        <v>18</v>
      </c>
      <c r="O5" s="37" t="s">
        <v>22</v>
      </c>
      <c r="P5" s="37" t="s">
        <v>17</v>
      </c>
      <c r="Q5" s="37" t="s">
        <v>7</v>
      </c>
      <c r="R5" s="37" t="s">
        <v>13</v>
      </c>
      <c r="S5" s="37" t="s">
        <v>24</v>
      </c>
      <c r="T5" s="37" t="s">
        <v>4</v>
      </c>
      <c r="U5" s="37" t="s">
        <v>21</v>
      </c>
      <c r="V5" s="37" t="s">
        <v>12</v>
      </c>
      <c r="W5" s="37" t="s">
        <v>6</v>
      </c>
      <c r="X5" s="37" t="s">
        <v>10</v>
      </c>
      <c r="Y5" s="37" t="s">
        <v>5</v>
      </c>
      <c r="Z5" s="37" t="s">
        <v>16</v>
      </c>
      <c r="AA5" s="38" t="s">
        <v>15</v>
      </c>
      <c r="AB5" s="53" t="s">
        <v>28</v>
      </c>
      <c r="AC5" s="54"/>
      <c r="AM5" s="1"/>
      <c r="AN5" s="1"/>
      <c r="AO5" s="14"/>
      <c r="AP5" s="14"/>
      <c r="AQ5" s="14"/>
      <c r="AR5" s="14"/>
      <c r="AS5" s="14"/>
      <c r="AT5" s="14"/>
      <c r="AU5" s="14"/>
      <c r="AV5" s="14"/>
      <c r="AW5" s="14"/>
    </row>
    <row r="6" spans="1:49">
      <c r="A6" s="1" t="s">
        <v>30</v>
      </c>
      <c r="B6" s="39" t="s">
        <v>2</v>
      </c>
      <c r="C6" s="40" t="s">
        <v>0</v>
      </c>
      <c r="D6" s="40" t="s">
        <v>3</v>
      </c>
      <c r="E6" s="40" t="s">
        <v>10</v>
      </c>
      <c r="F6" s="40" t="s">
        <v>9</v>
      </c>
      <c r="G6" s="40" t="s">
        <v>11</v>
      </c>
      <c r="H6" s="40" t="s">
        <v>12</v>
      </c>
      <c r="I6" s="40" t="s">
        <v>5</v>
      </c>
      <c r="J6" s="40" t="s">
        <v>13</v>
      </c>
      <c r="K6" s="40" t="s">
        <v>14</v>
      </c>
      <c r="L6" s="40" t="s">
        <v>4</v>
      </c>
      <c r="M6" s="40" t="s">
        <v>1</v>
      </c>
      <c r="N6" s="40" t="s">
        <v>15</v>
      </c>
      <c r="O6" s="40" t="s">
        <v>16</v>
      </c>
      <c r="P6" s="40" t="s">
        <v>6</v>
      </c>
      <c r="Q6" s="40" t="s">
        <v>17</v>
      </c>
      <c r="R6" s="40" t="s">
        <v>18</v>
      </c>
      <c r="S6" s="40" t="s">
        <v>7</v>
      </c>
      <c r="T6" s="40" t="s">
        <v>8</v>
      </c>
      <c r="U6" s="40" t="s">
        <v>19</v>
      </c>
      <c r="V6" s="40" t="s">
        <v>20</v>
      </c>
      <c r="W6" s="40" t="s">
        <v>21</v>
      </c>
      <c r="X6" s="40" t="s">
        <v>22</v>
      </c>
      <c r="Y6" s="40" t="s">
        <v>23</v>
      </c>
      <c r="Z6" s="40" t="s">
        <v>24</v>
      </c>
      <c r="AA6" s="41" t="s">
        <v>25</v>
      </c>
      <c r="AB6" s="53" t="s">
        <v>30</v>
      </c>
      <c r="AC6" s="54"/>
      <c r="AO6" s="14"/>
      <c r="AP6" s="14"/>
      <c r="AQ6" s="14"/>
      <c r="AR6" s="14"/>
      <c r="AS6" s="14"/>
      <c r="AT6" s="14"/>
      <c r="AU6" s="14"/>
      <c r="AV6" s="14"/>
      <c r="AW6" s="14"/>
    </row>
    <row r="7" spans="1:49">
      <c r="A7" s="1"/>
      <c r="B7" s="1">
        <v>1</v>
      </c>
      <c r="C7" s="1">
        <v>2</v>
      </c>
      <c r="D7" s="1">
        <v>3</v>
      </c>
      <c r="E7" s="1">
        <v>4</v>
      </c>
      <c r="F7" s="1">
        <v>5</v>
      </c>
      <c r="G7" s="1">
        <v>6</v>
      </c>
      <c r="H7" s="1">
        <v>7</v>
      </c>
      <c r="I7" s="1">
        <v>8</v>
      </c>
      <c r="J7" s="1">
        <v>9</v>
      </c>
      <c r="K7" s="1">
        <v>10</v>
      </c>
      <c r="L7" s="1">
        <v>11</v>
      </c>
      <c r="M7" s="1">
        <v>12</v>
      </c>
      <c r="N7" s="1">
        <v>13</v>
      </c>
      <c r="O7" s="1">
        <v>14</v>
      </c>
      <c r="P7" s="1">
        <v>15</v>
      </c>
      <c r="Q7" s="1">
        <v>16</v>
      </c>
      <c r="R7" s="1">
        <v>17</v>
      </c>
      <c r="S7" s="1">
        <v>18</v>
      </c>
      <c r="T7" s="1">
        <v>19</v>
      </c>
      <c r="U7" s="1">
        <v>20</v>
      </c>
      <c r="V7" s="1">
        <v>21</v>
      </c>
      <c r="W7" s="1">
        <v>22</v>
      </c>
      <c r="X7" s="1">
        <v>23</v>
      </c>
      <c r="Y7" s="1">
        <v>24</v>
      </c>
      <c r="Z7" s="1">
        <v>25</v>
      </c>
      <c r="AA7" s="1">
        <v>26</v>
      </c>
      <c r="AB7" s="2"/>
      <c r="AC7" s="2"/>
      <c r="AM7" s="1"/>
      <c r="AN7" s="1"/>
      <c r="AO7" s="14"/>
      <c r="AP7" s="14"/>
      <c r="AQ7" s="14"/>
      <c r="AR7" s="14"/>
      <c r="AS7" s="14"/>
      <c r="AT7" s="14"/>
      <c r="AU7" s="14"/>
      <c r="AV7" s="14"/>
      <c r="AW7" s="14"/>
    </row>
    <row r="8" spans="1:49">
      <c r="A8" s="1" t="s">
        <v>26</v>
      </c>
      <c r="B8" s="7" t="s">
        <v>0</v>
      </c>
      <c r="C8" s="8" t="s">
        <v>1</v>
      </c>
      <c r="D8" s="8" t="s">
        <v>2</v>
      </c>
      <c r="E8" s="8" t="s">
        <v>3</v>
      </c>
      <c r="F8" s="8" t="s">
        <v>4</v>
      </c>
      <c r="G8" s="8" t="s">
        <v>5</v>
      </c>
      <c r="H8" s="8" t="s">
        <v>6</v>
      </c>
      <c r="I8" s="8" t="s">
        <v>7</v>
      </c>
      <c r="J8" s="8" t="s">
        <v>8</v>
      </c>
      <c r="K8" s="8" t="s">
        <v>9</v>
      </c>
      <c r="L8" s="8" t="s">
        <v>10</v>
      </c>
      <c r="M8" s="8" t="s">
        <v>11</v>
      </c>
      <c r="N8" s="8" t="s">
        <v>12</v>
      </c>
      <c r="O8" s="8" t="s">
        <v>13</v>
      </c>
      <c r="P8" s="8" t="s">
        <v>14</v>
      </c>
      <c r="Q8" s="8" t="s">
        <v>15</v>
      </c>
      <c r="R8" s="8" t="s">
        <v>16</v>
      </c>
      <c r="S8" s="8" t="s">
        <v>17</v>
      </c>
      <c r="T8" s="8" t="s">
        <v>18</v>
      </c>
      <c r="U8" s="8" t="s">
        <v>19</v>
      </c>
      <c r="V8" s="8" t="s">
        <v>20</v>
      </c>
      <c r="W8" s="8" t="s">
        <v>21</v>
      </c>
      <c r="X8" s="8" t="s">
        <v>22</v>
      </c>
      <c r="Y8" s="8" t="s">
        <v>23</v>
      </c>
      <c r="Z8" s="8" t="s">
        <v>24</v>
      </c>
      <c r="AA8" s="9" t="s">
        <v>25</v>
      </c>
      <c r="AB8" s="53" t="s">
        <v>26</v>
      </c>
      <c r="AC8" s="54"/>
      <c r="AM8" s="1"/>
      <c r="AN8" s="1"/>
      <c r="AO8" s="14"/>
      <c r="AP8" s="14"/>
      <c r="AQ8" s="14"/>
      <c r="AR8" s="14"/>
      <c r="AS8" s="14"/>
      <c r="AT8" s="14"/>
      <c r="AU8" s="14"/>
      <c r="AV8" s="14"/>
      <c r="AW8" s="14"/>
    </row>
    <row r="9" spans="1:49">
      <c r="A9" s="1" t="s">
        <v>27</v>
      </c>
      <c r="B9" s="10" t="s">
        <v>0</v>
      </c>
      <c r="C9" s="11" t="s">
        <v>25</v>
      </c>
      <c r="D9" s="11" t="s">
        <v>24</v>
      </c>
      <c r="E9" s="11" t="s">
        <v>23</v>
      </c>
      <c r="F9" s="11" t="s">
        <v>22</v>
      </c>
      <c r="G9" s="11" t="s">
        <v>21</v>
      </c>
      <c r="H9" s="11" t="s">
        <v>20</v>
      </c>
      <c r="I9" s="11" t="s">
        <v>19</v>
      </c>
      <c r="J9" s="11" t="s">
        <v>18</v>
      </c>
      <c r="K9" s="11" t="s">
        <v>17</v>
      </c>
      <c r="L9" s="11" t="s">
        <v>16</v>
      </c>
      <c r="M9" s="11" t="s">
        <v>15</v>
      </c>
      <c r="N9" s="11" t="s">
        <v>14</v>
      </c>
      <c r="O9" s="11" t="s">
        <v>13</v>
      </c>
      <c r="P9" s="11" t="s">
        <v>12</v>
      </c>
      <c r="Q9" s="11" t="s">
        <v>11</v>
      </c>
      <c r="R9" s="11" t="s">
        <v>10</v>
      </c>
      <c r="S9" s="11" t="s">
        <v>9</v>
      </c>
      <c r="T9" s="11" t="s">
        <v>8</v>
      </c>
      <c r="U9" s="11" t="s">
        <v>7</v>
      </c>
      <c r="V9" s="11" t="s">
        <v>6</v>
      </c>
      <c r="W9" s="11" t="s">
        <v>5</v>
      </c>
      <c r="X9" s="11" t="s">
        <v>4</v>
      </c>
      <c r="Y9" s="11" t="s">
        <v>3</v>
      </c>
      <c r="Z9" s="11" t="s">
        <v>2</v>
      </c>
      <c r="AA9" s="12" t="s">
        <v>1</v>
      </c>
      <c r="AB9" s="53" t="s">
        <v>27</v>
      </c>
      <c r="AC9" s="54"/>
      <c r="AD9" s="3" t="s">
        <v>52</v>
      </c>
      <c r="AE9" s="3" t="s">
        <v>46</v>
      </c>
      <c r="AF9" s="3" t="s">
        <v>45</v>
      </c>
      <c r="AM9" s="1"/>
      <c r="AN9" s="1"/>
      <c r="AO9" s="14"/>
      <c r="AP9" s="14"/>
      <c r="AQ9" s="14"/>
      <c r="AR9" s="14"/>
      <c r="AS9" s="14"/>
      <c r="AT9" s="14"/>
      <c r="AU9" s="14"/>
      <c r="AV9" s="14"/>
      <c r="AW9" s="14"/>
    </row>
    <row r="10" spans="1:49">
      <c r="A10" s="46" t="s">
        <v>39</v>
      </c>
      <c r="B10" s="19" t="str">
        <f>B5</f>
        <v>O</v>
      </c>
      <c r="C10" s="20" t="str">
        <f t="shared" ref="C10:AA10" si="0">C5</f>
        <v>B</v>
      </c>
      <c r="D10" s="20" t="str">
        <f t="shared" si="0"/>
        <v>C</v>
      </c>
      <c r="E10" s="20" t="str">
        <f t="shared" si="0"/>
        <v>L</v>
      </c>
      <c r="F10" s="20" t="str">
        <f t="shared" si="0"/>
        <v>J</v>
      </c>
      <c r="G10" s="20" t="str">
        <f t="shared" si="0"/>
        <v>A</v>
      </c>
      <c r="H10" s="20" t="str">
        <f t="shared" si="0"/>
        <v>T</v>
      </c>
      <c r="I10" s="20" t="str">
        <f t="shared" si="0"/>
        <v>D</v>
      </c>
      <c r="J10" s="20" t="str">
        <f t="shared" si="0"/>
        <v>I</v>
      </c>
      <c r="K10" s="20" t="str">
        <f t="shared" si="0"/>
        <v>U</v>
      </c>
      <c r="L10" s="20" t="str">
        <f t="shared" si="0"/>
        <v>Z</v>
      </c>
      <c r="M10" s="20" t="str">
        <f t="shared" si="0"/>
        <v>X</v>
      </c>
      <c r="N10" s="20" t="str">
        <f t="shared" si="0"/>
        <v>S</v>
      </c>
      <c r="O10" s="20" t="str">
        <f t="shared" si="0"/>
        <v>W</v>
      </c>
      <c r="P10" s="20" t="str">
        <f t="shared" si="0"/>
        <v>R</v>
      </c>
      <c r="Q10" s="20" t="str">
        <f t="shared" si="0"/>
        <v>H</v>
      </c>
      <c r="R10" s="20" t="str">
        <f t="shared" si="0"/>
        <v>N</v>
      </c>
      <c r="S10" s="20" t="str">
        <f t="shared" si="0"/>
        <v>Y</v>
      </c>
      <c r="T10" s="20" t="str">
        <f t="shared" si="0"/>
        <v>E</v>
      </c>
      <c r="U10" s="20" t="str">
        <f t="shared" si="0"/>
        <v>V</v>
      </c>
      <c r="V10" s="20" t="str">
        <f t="shared" si="0"/>
        <v>M</v>
      </c>
      <c r="W10" s="20" t="str">
        <f t="shared" si="0"/>
        <v>G</v>
      </c>
      <c r="X10" s="20" t="str">
        <f t="shared" si="0"/>
        <v>K</v>
      </c>
      <c r="Y10" s="20" t="str">
        <f t="shared" si="0"/>
        <v>F</v>
      </c>
      <c r="Z10" s="20" t="str">
        <f t="shared" si="0"/>
        <v>Q</v>
      </c>
      <c r="AA10" s="21" t="str">
        <f t="shared" si="0"/>
        <v>P</v>
      </c>
      <c r="AB10" s="55" t="s">
        <v>40</v>
      </c>
      <c r="AC10" s="56"/>
      <c r="AD10" s="28">
        <v>1</v>
      </c>
      <c r="AE10" s="1">
        <v>0</v>
      </c>
      <c r="AF10" s="1">
        <v>0</v>
      </c>
      <c r="AO10" s="14"/>
      <c r="AP10" s="14"/>
      <c r="AQ10" s="14"/>
      <c r="AR10" s="14"/>
      <c r="AS10" s="14"/>
      <c r="AT10" s="14"/>
      <c r="AU10" s="14"/>
      <c r="AV10" s="14"/>
      <c r="AW10" s="14"/>
    </row>
    <row r="11" spans="1:49">
      <c r="A11" s="47"/>
      <c r="B11" s="22" t="str">
        <f t="shared" ref="B11:AA11" si="1">INDEX($B$8:$AA$8,0,MATCH(B8,$B$5:$AA$5,0))</f>
        <v>F</v>
      </c>
      <c r="C11" s="23" t="str">
        <f t="shared" si="1"/>
        <v>B</v>
      </c>
      <c r="D11" s="23" t="str">
        <f t="shared" si="1"/>
        <v>C</v>
      </c>
      <c r="E11" s="23" t="str">
        <f t="shared" si="1"/>
        <v>H</v>
      </c>
      <c r="F11" s="23" t="str">
        <f t="shared" si="1"/>
        <v>S</v>
      </c>
      <c r="G11" s="23" t="str">
        <f t="shared" si="1"/>
        <v>X</v>
      </c>
      <c r="H11" s="23" t="str">
        <f t="shared" si="1"/>
        <v>V</v>
      </c>
      <c r="I11" s="23" t="str">
        <f t="shared" si="1"/>
        <v>P</v>
      </c>
      <c r="J11" s="23" t="str">
        <f t="shared" si="1"/>
        <v>I</v>
      </c>
      <c r="K11" s="23" t="str">
        <f t="shared" si="1"/>
        <v>E</v>
      </c>
      <c r="L11" s="23" t="str">
        <f t="shared" si="1"/>
        <v>W</v>
      </c>
      <c r="M11" s="23" t="str">
        <f t="shared" si="1"/>
        <v>D</v>
      </c>
      <c r="N11" s="23" t="str">
        <f t="shared" si="1"/>
        <v>U</v>
      </c>
      <c r="O11" s="23" t="str">
        <f t="shared" si="1"/>
        <v>Q</v>
      </c>
      <c r="P11" s="23" t="str">
        <f t="shared" si="1"/>
        <v>A</v>
      </c>
      <c r="Q11" s="23" t="str">
        <f t="shared" si="1"/>
        <v>Z</v>
      </c>
      <c r="R11" s="23" t="str">
        <f t="shared" si="1"/>
        <v>Y</v>
      </c>
      <c r="S11" s="23" t="str">
        <f t="shared" si="1"/>
        <v>O</v>
      </c>
      <c r="T11" s="23" t="str">
        <f t="shared" si="1"/>
        <v>M</v>
      </c>
      <c r="U11" s="23" t="str">
        <f t="shared" si="1"/>
        <v>G</v>
      </c>
      <c r="V11" s="23" t="str">
        <f t="shared" si="1"/>
        <v>J</v>
      </c>
      <c r="W11" s="23" t="str">
        <f t="shared" si="1"/>
        <v>T</v>
      </c>
      <c r="X11" s="23" t="str">
        <f t="shared" si="1"/>
        <v>N</v>
      </c>
      <c r="Y11" s="23" t="str">
        <f t="shared" si="1"/>
        <v>L</v>
      </c>
      <c r="Z11" s="23" t="str">
        <f t="shared" si="1"/>
        <v>R</v>
      </c>
      <c r="AA11" s="24" t="str">
        <f t="shared" si="1"/>
        <v>K</v>
      </c>
      <c r="AB11" s="49" t="s">
        <v>41</v>
      </c>
      <c r="AC11" s="50"/>
      <c r="AD11" s="28">
        <v>2</v>
      </c>
      <c r="AE11" s="1">
        <v>1</v>
      </c>
      <c r="AF11" s="1">
        <v>0</v>
      </c>
      <c r="AM11" s="1"/>
      <c r="AN11" s="1"/>
      <c r="AO11" s="14"/>
      <c r="AP11" s="14"/>
      <c r="AQ11" s="14"/>
      <c r="AR11" s="14"/>
      <c r="AS11" s="14"/>
      <c r="AT11" s="14"/>
      <c r="AU11" s="14"/>
      <c r="AV11" s="14"/>
      <c r="AW11" s="14"/>
    </row>
    <row r="12" spans="1:49">
      <c r="A12" s="47"/>
      <c r="B12" s="22" t="str">
        <f>INDEX($B$9:$AA$9,0,MATCH(B9,$B$5:$AA$5,0))</f>
        <v>V</v>
      </c>
      <c r="C12" s="23" t="str">
        <f t="shared" ref="C12:AA12" si="2">INDEX($B$9:$AA$9,0,MATCH(C9,$B$5:$AA$5,0))</f>
        <v>Q</v>
      </c>
      <c r="D12" s="23" t="str">
        <f t="shared" si="2"/>
        <v>J</v>
      </c>
      <c r="E12" s="23" t="str">
        <f t="shared" si="2"/>
        <v>P</v>
      </c>
      <c r="F12" s="23" t="str">
        <f t="shared" si="2"/>
        <v>N</v>
      </c>
      <c r="G12" s="23" t="str">
        <f t="shared" si="2"/>
        <v>H</v>
      </c>
      <c r="H12" s="23" t="str">
        <f t="shared" si="2"/>
        <v>R</v>
      </c>
      <c r="I12" s="23" t="str">
        <f t="shared" si="2"/>
        <v>U</v>
      </c>
      <c r="J12" s="23" t="str">
        <f t="shared" si="2"/>
        <v>O</v>
      </c>
      <c r="K12" s="23" t="str">
        <f t="shared" si="2"/>
        <v>M</v>
      </c>
      <c r="L12" s="23" t="str">
        <f t="shared" si="2"/>
        <v>C</v>
      </c>
      <c r="M12" s="23" t="str">
        <f t="shared" si="2"/>
        <v>B</v>
      </c>
      <c r="N12" s="23" t="str">
        <f t="shared" si="2"/>
        <v>A</v>
      </c>
      <c r="O12" s="23" t="str">
        <f t="shared" si="2"/>
        <v>K</v>
      </c>
      <c r="P12" s="23" t="str">
        <f t="shared" si="2"/>
        <v>G</v>
      </c>
      <c r="Q12" s="23" t="str">
        <f t="shared" si="2"/>
        <v>X</v>
      </c>
      <c r="R12" s="23" t="str">
        <f t="shared" si="2"/>
        <v>E</v>
      </c>
      <c r="S12" s="23" t="str">
        <f t="shared" si="2"/>
        <v>W</v>
      </c>
      <c r="T12" s="23" t="str">
        <f t="shared" si="2"/>
        <v>S</v>
      </c>
      <c r="U12" s="23" t="str">
        <f t="shared" si="2"/>
        <v>L</v>
      </c>
      <c r="V12" s="23" t="str">
        <f t="shared" si="2"/>
        <v>F</v>
      </c>
      <c r="W12" s="23" t="str">
        <f t="shared" si="2"/>
        <v>D</v>
      </c>
      <c r="X12" s="23" t="str">
        <f t="shared" si="2"/>
        <v>I</v>
      </c>
      <c r="Y12" s="23" t="str">
        <f t="shared" si="2"/>
        <v>T</v>
      </c>
      <c r="Z12" s="23" t="str">
        <f t="shared" si="2"/>
        <v>Y</v>
      </c>
      <c r="AA12" s="24" t="str">
        <f t="shared" si="2"/>
        <v>Z</v>
      </c>
      <c r="AB12" s="49" t="s">
        <v>42</v>
      </c>
      <c r="AC12" s="50"/>
      <c r="AD12" s="28">
        <v>3</v>
      </c>
      <c r="AE12" s="1">
        <v>0</v>
      </c>
      <c r="AF12" s="1">
        <v>1</v>
      </c>
      <c r="AM12" s="1"/>
      <c r="AN12" s="1"/>
      <c r="AO12" s="14"/>
      <c r="AP12" s="14"/>
      <c r="AQ12" s="14"/>
      <c r="AR12" s="14"/>
      <c r="AS12" s="14"/>
      <c r="AT12" s="14"/>
      <c r="AU12" s="14"/>
      <c r="AV12" s="14"/>
      <c r="AW12" s="14"/>
    </row>
    <row r="13" spans="1:49" ht="16.5" customHeight="1">
      <c r="A13" s="48"/>
      <c r="B13" s="25" t="str">
        <f>INDEX($B$8:$AA$8,0,MATCH(B8,$B$12:$AA$12,0))</f>
        <v>M</v>
      </c>
      <c r="C13" s="26" t="str">
        <f t="shared" ref="C13:AA13" si="3">INDEX($B$8:$AA$8,0,MATCH(C8,$B$12:$AA$12,0))</f>
        <v>L</v>
      </c>
      <c r="D13" s="26" t="str">
        <f t="shared" si="3"/>
        <v>K</v>
      </c>
      <c r="E13" s="26" t="str">
        <f t="shared" si="3"/>
        <v>V</v>
      </c>
      <c r="F13" s="26" t="str">
        <f t="shared" si="3"/>
        <v>Q</v>
      </c>
      <c r="G13" s="26" t="str">
        <f t="shared" si="3"/>
        <v>U</v>
      </c>
      <c r="H13" s="26" t="str">
        <f t="shared" si="3"/>
        <v>O</v>
      </c>
      <c r="I13" s="26" t="str">
        <f t="shared" si="3"/>
        <v>F</v>
      </c>
      <c r="J13" s="26" t="str">
        <f t="shared" si="3"/>
        <v>W</v>
      </c>
      <c r="K13" s="26" t="str">
        <f t="shared" si="3"/>
        <v>C</v>
      </c>
      <c r="L13" s="26" t="str">
        <f t="shared" si="3"/>
        <v>N</v>
      </c>
      <c r="M13" s="26" t="str">
        <f t="shared" si="3"/>
        <v>T</v>
      </c>
      <c r="N13" s="26" t="str">
        <f t="shared" si="3"/>
        <v>J</v>
      </c>
      <c r="O13" s="26" t="str">
        <f t="shared" si="3"/>
        <v>E</v>
      </c>
      <c r="P13" s="26" t="str">
        <f t="shared" si="3"/>
        <v>I</v>
      </c>
      <c r="Q13" s="26" t="str">
        <f t="shared" si="3"/>
        <v>D</v>
      </c>
      <c r="R13" s="26" t="str">
        <f t="shared" si="3"/>
        <v>B</v>
      </c>
      <c r="S13" s="26" t="str">
        <f t="shared" si="3"/>
        <v>G</v>
      </c>
      <c r="T13" s="26" t="str">
        <f t="shared" si="3"/>
        <v>S</v>
      </c>
      <c r="U13" s="26" t="str">
        <f t="shared" si="3"/>
        <v>X</v>
      </c>
      <c r="V13" s="26" t="str">
        <f t="shared" si="3"/>
        <v>H</v>
      </c>
      <c r="W13" s="26" t="str">
        <f t="shared" si="3"/>
        <v>A</v>
      </c>
      <c r="X13" s="26" t="str">
        <f t="shared" si="3"/>
        <v>R</v>
      </c>
      <c r="Y13" s="26" t="str">
        <f t="shared" si="3"/>
        <v>P</v>
      </c>
      <c r="Z13" s="26" t="str">
        <f t="shared" si="3"/>
        <v>Y</v>
      </c>
      <c r="AA13" s="27" t="str">
        <f t="shared" si="3"/>
        <v>Z</v>
      </c>
      <c r="AB13" s="51" t="s">
        <v>43</v>
      </c>
      <c r="AC13" s="52"/>
      <c r="AD13" s="28">
        <v>4</v>
      </c>
      <c r="AE13" s="1">
        <v>1</v>
      </c>
      <c r="AF13" s="1">
        <v>1</v>
      </c>
      <c r="AM13" s="1"/>
      <c r="AN13" s="1"/>
      <c r="AO13" s="14"/>
      <c r="AP13" s="14"/>
      <c r="AQ13" s="14"/>
      <c r="AR13" s="14"/>
      <c r="AS13" s="14"/>
      <c r="AT13" s="14"/>
      <c r="AU13" s="14"/>
      <c r="AV13" s="14"/>
      <c r="AW13" s="14"/>
    </row>
    <row r="14" spans="1:49" ht="16.5" customHeight="1">
      <c r="B14" s="5" t="s">
        <v>49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4"/>
      <c r="AC14" s="17"/>
      <c r="AO14" s="14"/>
      <c r="AP14" s="14"/>
      <c r="AQ14" s="14"/>
      <c r="AR14" s="14"/>
      <c r="AS14" s="14"/>
      <c r="AT14" s="14"/>
      <c r="AU14" s="14"/>
      <c r="AV14" s="14"/>
      <c r="AW14" s="14"/>
    </row>
    <row r="15" spans="1:49" ht="16.5" customHeight="1">
      <c r="B15" s="6" t="str">
        <f>IF(($U$16=1),B10,IF(($U$16=2),B11,IF(($U$16=3),B12,B13)))</f>
        <v>V</v>
      </c>
      <c r="C15" s="6" t="str">
        <f t="shared" ref="C15:AA15" si="4">IF(($U$16=1),C10,IF(($U$16=2),C11,IF(($U$16=3),C12,C13)))</f>
        <v>Q</v>
      </c>
      <c r="D15" s="6" t="str">
        <f t="shared" si="4"/>
        <v>J</v>
      </c>
      <c r="E15" s="6" t="str">
        <f t="shared" si="4"/>
        <v>P</v>
      </c>
      <c r="F15" s="6" t="str">
        <f t="shared" si="4"/>
        <v>N</v>
      </c>
      <c r="G15" s="6" t="str">
        <f t="shared" si="4"/>
        <v>H</v>
      </c>
      <c r="H15" s="6" t="str">
        <f t="shared" si="4"/>
        <v>R</v>
      </c>
      <c r="I15" s="6" t="str">
        <f t="shared" si="4"/>
        <v>U</v>
      </c>
      <c r="J15" s="6" t="str">
        <f t="shared" si="4"/>
        <v>O</v>
      </c>
      <c r="K15" s="6" t="str">
        <f t="shared" si="4"/>
        <v>M</v>
      </c>
      <c r="L15" s="6" t="str">
        <f t="shared" si="4"/>
        <v>C</v>
      </c>
      <c r="M15" s="6" t="str">
        <f t="shared" si="4"/>
        <v>B</v>
      </c>
      <c r="N15" s="6" t="str">
        <f t="shared" si="4"/>
        <v>A</v>
      </c>
      <c r="O15" s="6" t="str">
        <f t="shared" si="4"/>
        <v>K</v>
      </c>
      <c r="P15" s="6" t="str">
        <f t="shared" si="4"/>
        <v>G</v>
      </c>
      <c r="Q15" s="6" t="str">
        <f t="shared" si="4"/>
        <v>X</v>
      </c>
      <c r="R15" s="6" t="str">
        <f t="shared" si="4"/>
        <v>E</v>
      </c>
      <c r="S15" s="6" t="str">
        <f t="shared" si="4"/>
        <v>W</v>
      </c>
      <c r="T15" s="6" t="str">
        <f t="shared" si="4"/>
        <v>S</v>
      </c>
      <c r="U15" s="6" t="str">
        <f t="shared" si="4"/>
        <v>L</v>
      </c>
      <c r="V15" s="6" t="str">
        <f t="shared" si="4"/>
        <v>F</v>
      </c>
      <c r="W15" s="6" t="str">
        <f t="shared" si="4"/>
        <v>D</v>
      </c>
      <c r="X15" s="6" t="str">
        <f t="shared" si="4"/>
        <v>I</v>
      </c>
      <c r="Y15" s="6" t="str">
        <f t="shared" si="4"/>
        <v>T</v>
      </c>
      <c r="Z15" s="6" t="str">
        <f t="shared" si="4"/>
        <v>Y</v>
      </c>
      <c r="AA15" s="6" t="str">
        <f t="shared" si="4"/>
        <v>Z</v>
      </c>
      <c r="AB15" s="4"/>
      <c r="AC15" s="17"/>
      <c r="AM15" s="1"/>
      <c r="AN15" s="1"/>
      <c r="AO15" s="14"/>
      <c r="AP15" s="14"/>
      <c r="AQ15" s="14"/>
      <c r="AR15" s="14"/>
      <c r="AS15" s="14"/>
      <c r="AT15" s="14"/>
      <c r="AU15" s="14"/>
      <c r="AV15" s="14"/>
      <c r="AW15" s="14"/>
    </row>
    <row r="16" spans="1:49">
      <c r="B16" s="13" t="s">
        <v>50</v>
      </c>
      <c r="U16" s="32">
        <v>3</v>
      </c>
      <c r="V16" t="str">
        <f>LOOKUP(U16,$AD$10:$AD$13,$AB$10:$AB$13)</f>
        <v>OPP.CIPH.</v>
      </c>
      <c r="Y16" s="29" t="s">
        <v>44</v>
      </c>
      <c r="AA16" s="32" t="s">
        <v>4</v>
      </c>
      <c r="AB16" s="29" t="s">
        <v>31</v>
      </c>
      <c r="AC16" s="30"/>
      <c r="AD16" s="31">
        <f>IF((U16&lt;3),LOOKUP(AA16,$B$8:$AA$8,$B$7:$AA$7),INDEX($B$7:$AA$7,0,MATCH(AA16,$B$9:$AA$9,0)))</f>
        <v>23</v>
      </c>
      <c r="AE16" s="29" t="s">
        <v>35</v>
      </c>
      <c r="AF16" s="30"/>
      <c r="AG16" s="30"/>
      <c r="AH16" s="30">
        <f>LOOKUP(U16,$AD$10:$AD$13,$AE$10:$AE$13)</f>
        <v>0</v>
      </c>
      <c r="AI16" s="30" t="str">
        <f>IF((AH16=1),"CIPHER","DECIPHER")</f>
        <v>DECIPHER</v>
      </c>
      <c r="AJ16" s="30"/>
      <c r="AK16" s="31"/>
      <c r="AM16" s="1"/>
      <c r="AN16" s="1"/>
      <c r="AO16" s="14"/>
      <c r="AP16" s="14"/>
      <c r="AQ16" s="14"/>
      <c r="AR16" s="14"/>
      <c r="AS16" s="14"/>
      <c r="AT16" s="14"/>
      <c r="AU16" s="14"/>
      <c r="AV16" s="14"/>
      <c r="AW16" s="14"/>
    </row>
    <row r="17" spans="1:66">
      <c r="B17" s="42" t="s">
        <v>62</v>
      </c>
      <c r="C17" s="43"/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3"/>
      <c r="U17" s="43"/>
      <c r="V17" s="43"/>
      <c r="W17" s="43"/>
      <c r="X17" s="43"/>
      <c r="Y17" s="43"/>
      <c r="Z17" s="43"/>
      <c r="AA17" s="44"/>
      <c r="AB17" s="29" t="s">
        <v>37</v>
      </c>
      <c r="AC17" s="30"/>
      <c r="AD17" s="31">
        <f>LEN(B17)</f>
        <v>55</v>
      </c>
      <c r="AE17" s="29" t="s">
        <v>36</v>
      </c>
      <c r="AF17" s="30"/>
      <c r="AG17" s="30"/>
      <c r="AH17" s="30">
        <f>LOOKUP(U16,$AD$10:$AD$13,$AF$10:$AF$13)</f>
        <v>1</v>
      </c>
      <c r="AI17" s="30" t="str">
        <f>IF((AH17=0),"NORMAL","OPPOSITE")</f>
        <v>OPPOSITE</v>
      </c>
      <c r="AJ17" s="30"/>
      <c r="AK17" s="31"/>
      <c r="AN17" t="s">
        <v>51</v>
      </c>
    </row>
    <row r="18" spans="1:66">
      <c r="A18" t="s">
        <v>34</v>
      </c>
      <c r="B18" s="1">
        <v>1</v>
      </c>
      <c r="C18" s="1">
        <v>2</v>
      </c>
      <c r="D18" s="1">
        <v>3</v>
      </c>
      <c r="E18" s="1">
        <v>4</v>
      </c>
      <c r="F18" s="1">
        <v>5</v>
      </c>
      <c r="G18" s="1">
        <v>6</v>
      </c>
      <c r="H18" s="1">
        <v>7</v>
      </c>
      <c r="I18" s="1">
        <v>8</v>
      </c>
      <c r="J18" s="1">
        <v>9</v>
      </c>
      <c r="K18" s="1">
        <v>10</v>
      </c>
      <c r="L18" s="1">
        <v>11</v>
      </c>
      <c r="M18" s="1">
        <v>12</v>
      </c>
      <c r="N18" s="1">
        <v>13</v>
      </c>
      <c r="O18" s="1">
        <v>14</v>
      </c>
      <c r="P18" s="1">
        <v>15</v>
      </c>
      <c r="Q18" s="1">
        <v>16</v>
      </c>
      <c r="R18" s="1">
        <v>17</v>
      </c>
      <c r="S18" s="1">
        <v>18</v>
      </c>
      <c r="T18" s="1">
        <v>19</v>
      </c>
      <c r="U18" s="1">
        <v>20</v>
      </c>
      <c r="V18" s="1">
        <v>21</v>
      </c>
      <c r="W18" s="1">
        <v>22</v>
      </c>
      <c r="X18" s="1">
        <v>23</v>
      </c>
      <c r="Y18" s="1">
        <v>24</v>
      </c>
      <c r="Z18" s="1">
        <v>25</v>
      </c>
      <c r="AA18" s="1">
        <v>26</v>
      </c>
      <c r="AB18" s="1">
        <v>27</v>
      </c>
      <c r="AC18" s="1">
        <v>28</v>
      </c>
      <c r="AD18" s="1">
        <v>29</v>
      </c>
      <c r="AE18" s="1">
        <v>30</v>
      </c>
      <c r="AF18" s="1">
        <v>31</v>
      </c>
      <c r="AG18" s="1">
        <v>32</v>
      </c>
      <c r="AH18" s="1">
        <v>33</v>
      </c>
      <c r="AI18" s="1">
        <v>34</v>
      </c>
      <c r="AJ18" s="1">
        <v>35</v>
      </c>
      <c r="AK18" s="1">
        <v>36</v>
      </c>
      <c r="AL18" s="1">
        <v>37</v>
      </c>
      <c r="AM18" s="1">
        <v>38</v>
      </c>
      <c r="AN18" s="1">
        <v>39</v>
      </c>
      <c r="AO18" s="1">
        <v>40</v>
      </c>
      <c r="AP18" s="1">
        <v>41</v>
      </c>
      <c r="AQ18" s="1">
        <v>42</v>
      </c>
      <c r="AR18" s="1">
        <v>43</v>
      </c>
      <c r="AS18" s="1">
        <v>44</v>
      </c>
      <c r="AT18" s="1">
        <v>45</v>
      </c>
      <c r="AU18" s="1">
        <v>46</v>
      </c>
      <c r="AV18" s="1">
        <v>47</v>
      </c>
      <c r="AW18" s="1">
        <v>48</v>
      </c>
      <c r="AX18" s="1">
        <v>49</v>
      </c>
      <c r="AY18" s="1">
        <v>50</v>
      </c>
      <c r="AZ18" s="1">
        <v>51</v>
      </c>
      <c r="BA18" s="1">
        <v>52</v>
      </c>
      <c r="BB18" s="1">
        <v>53</v>
      </c>
      <c r="BC18" s="1">
        <v>54</v>
      </c>
      <c r="BD18" s="1">
        <v>55</v>
      </c>
      <c r="BE18" s="1"/>
      <c r="BF18" s="1"/>
      <c r="BG18" s="1"/>
      <c r="BH18" s="1"/>
      <c r="BI18" s="1"/>
      <c r="BJ18" s="1"/>
      <c r="BK18" s="1"/>
      <c r="BL18" s="1"/>
      <c r="BM18" s="1"/>
      <c r="BN18" s="1"/>
    </row>
    <row r="19" spans="1:66">
      <c r="A19" t="s">
        <v>32</v>
      </c>
      <c r="B19" s="1">
        <f>MOD(B18+$AD$16-1,26)</f>
        <v>23</v>
      </c>
      <c r="C19" s="1">
        <f t="shared" ref="C19:AK19" si="5">MOD(C18+$AD$16-1,26)</f>
        <v>24</v>
      </c>
      <c r="D19" s="1">
        <f t="shared" si="5"/>
        <v>25</v>
      </c>
      <c r="E19" s="1">
        <f t="shared" si="5"/>
        <v>0</v>
      </c>
      <c r="F19" s="1">
        <f t="shared" si="5"/>
        <v>1</v>
      </c>
      <c r="G19" s="1">
        <f t="shared" si="5"/>
        <v>2</v>
      </c>
      <c r="H19" s="1">
        <f t="shared" si="5"/>
        <v>3</v>
      </c>
      <c r="I19" s="1">
        <f t="shared" si="5"/>
        <v>4</v>
      </c>
      <c r="J19" s="1">
        <f t="shared" si="5"/>
        <v>5</v>
      </c>
      <c r="K19" s="1">
        <f t="shared" si="5"/>
        <v>6</v>
      </c>
      <c r="L19" s="1">
        <f t="shared" si="5"/>
        <v>7</v>
      </c>
      <c r="M19" s="1">
        <f t="shared" si="5"/>
        <v>8</v>
      </c>
      <c r="N19" s="1">
        <f t="shared" si="5"/>
        <v>9</v>
      </c>
      <c r="O19" s="1">
        <f t="shared" si="5"/>
        <v>10</v>
      </c>
      <c r="P19" s="1">
        <f t="shared" si="5"/>
        <v>11</v>
      </c>
      <c r="Q19" s="1">
        <f t="shared" si="5"/>
        <v>12</v>
      </c>
      <c r="R19" s="1">
        <f t="shared" si="5"/>
        <v>13</v>
      </c>
      <c r="S19" s="1">
        <f t="shared" si="5"/>
        <v>14</v>
      </c>
      <c r="T19" s="1">
        <f t="shared" si="5"/>
        <v>15</v>
      </c>
      <c r="U19" s="1">
        <f t="shared" si="5"/>
        <v>16</v>
      </c>
      <c r="V19" s="1">
        <f t="shared" si="5"/>
        <v>17</v>
      </c>
      <c r="W19" s="1">
        <f t="shared" si="5"/>
        <v>18</v>
      </c>
      <c r="X19" s="1">
        <f t="shared" si="5"/>
        <v>19</v>
      </c>
      <c r="Y19" s="1">
        <f t="shared" si="5"/>
        <v>20</v>
      </c>
      <c r="Z19" s="1">
        <f t="shared" si="5"/>
        <v>21</v>
      </c>
      <c r="AA19" s="1">
        <f t="shared" si="5"/>
        <v>22</v>
      </c>
      <c r="AB19" s="1">
        <f t="shared" si="5"/>
        <v>23</v>
      </c>
      <c r="AC19" s="1">
        <f t="shared" si="5"/>
        <v>24</v>
      </c>
      <c r="AD19" s="1">
        <f t="shared" si="5"/>
        <v>25</v>
      </c>
      <c r="AE19" s="1">
        <f t="shared" si="5"/>
        <v>0</v>
      </c>
      <c r="AF19" s="1">
        <f t="shared" si="5"/>
        <v>1</v>
      </c>
      <c r="AG19" s="1">
        <f t="shared" si="5"/>
        <v>2</v>
      </c>
      <c r="AH19" s="1">
        <f t="shared" si="5"/>
        <v>3</v>
      </c>
      <c r="AI19" s="1">
        <f t="shared" si="5"/>
        <v>4</v>
      </c>
      <c r="AJ19" s="1">
        <f t="shared" si="5"/>
        <v>5</v>
      </c>
      <c r="AK19" s="1">
        <f t="shared" si="5"/>
        <v>6</v>
      </c>
      <c r="AL19" s="1">
        <f t="shared" ref="AL19" si="6">MOD(AL18+$AD$16-1,26)</f>
        <v>7</v>
      </c>
      <c r="AM19" s="1">
        <f t="shared" ref="AM19" si="7">MOD(AM18+$AD$16-1,26)</f>
        <v>8</v>
      </c>
      <c r="AN19" s="1">
        <f t="shared" ref="AN19" si="8">MOD(AN18+$AD$16-1,26)</f>
        <v>9</v>
      </c>
      <c r="AO19" s="1">
        <f t="shared" ref="AO19" si="9">MOD(AO18+$AD$16-1,26)</f>
        <v>10</v>
      </c>
      <c r="AP19" s="1">
        <f t="shared" ref="AP19" si="10">MOD(AP18+$AD$16-1,26)</f>
        <v>11</v>
      </c>
      <c r="AQ19" s="1">
        <f t="shared" ref="AQ19" si="11">MOD(AQ18+$AD$16-1,26)</f>
        <v>12</v>
      </c>
      <c r="AR19" s="1">
        <f t="shared" ref="AR19" si="12">MOD(AR18+$AD$16-1,26)</f>
        <v>13</v>
      </c>
      <c r="AS19" s="1">
        <f t="shared" ref="AS19" si="13">MOD(AS18+$AD$16-1,26)</f>
        <v>14</v>
      </c>
      <c r="AT19" s="1">
        <f t="shared" ref="AT19" si="14">MOD(AT18+$AD$16-1,26)</f>
        <v>15</v>
      </c>
      <c r="AU19" s="1">
        <f t="shared" ref="AU19" si="15">MOD(AU18+$AD$16-1,26)</f>
        <v>16</v>
      </c>
      <c r="AV19" s="1">
        <f t="shared" ref="AV19" si="16">MOD(AV18+$AD$16-1,26)</f>
        <v>17</v>
      </c>
      <c r="AW19" s="1">
        <f t="shared" ref="AW19" si="17">MOD(AW18+$AD$16-1,26)</f>
        <v>18</v>
      </c>
      <c r="AX19" s="1">
        <f t="shared" ref="AX19" si="18">MOD(AX18+$AD$16-1,26)</f>
        <v>19</v>
      </c>
      <c r="AY19" s="1">
        <f t="shared" ref="AY19" si="19">MOD(AY18+$AD$16-1,26)</f>
        <v>20</v>
      </c>
      <c r="AZ19" s="1">
        <f t="shared" ref="AZ19" si="20">MOD(AZ18+$AD$16-1,26)</f>
        <v>21</v>
      </c>
      <c r="BA19" s="1">
        <f t="shared" ref="BA19" si="21">MOD(BA18+$AD$16-1,26)</f>
        <v>22</v>
      </c>
      <c r="BB19" s="1">
        <f t="shared" ref="BB19" si="22">MOD(BB18+$AD$16-1,26)</f>
        <v>23</v>
      </c>
      <c r="BC19" s="1">
        <f t="shared" ref="BC19:BD19" si="23">MOD(BC18+$AD$16-1,26)</f>
        <v>24</v>
      </c>
      <c r="BD19" s="1">
        <f t="shared" si="23"/>
        <v>25</v>
      </c>
      <c r="BE19" s="1"/>
      <c r="BF19" s="1"/>
      <c r="BG19" s="1"/>
      <c r="BH19" s="1"/>
      <c r="BI19" s="1"/>
      <c r="BJ19" s="1"/>
      <c r="BK19" s="1"/>
      <c r="BL19" s="1"/>
      <c r="BM19" s="1"/>
      <c r="BN19" s="1"/>
    </row>
    <row r="20" spans="1:66">
      <c r="A20" t="s">
        <v>58</v>
      </c>
      <c r="B20" s="1" t="str">
        <f t="shared" ref="B20:AK20" si="24">MID($B$17,B$18,1)</f>
        <v>E</v>
      </c>
      <c r="C20" s="1" t="str">
        <f t="shared" si="24"/>
        <v>D</v>
      </c>
      <c r="D20" s="1" t="str">
        <f t="shared" si="24"/>
        <v>G</v>
      </c>
      <c r="E20" s="1" t="str">
        <f t="shared" si="24"/>
        <v>O</v>
      </c>
      <c r="F20" s="1" t="str">
        <f t="shared" si="24"/>
        <v>L</v>
      </c>
      <c r="G20" s="1" t="str">
        <f t="shared" si="24"/>
        <v>V</v>
      </c>
      <c r="H20" s="1" t="str">
        <f t="shared" si="24"/>
        <v>Q</v>
      </c>
      <c r="I20" s="1" t="str">
        <f t="shared" si="24"/>
        <v>D</v>
      </c>
      <c r="J20" s="1" t="str">
        <f t="shared" si="24"/>
        <v>C</v>
      </c>
      <c r="K20" s="1" t="str">
        <f t="shared" si="24"/>
        <v>U</v>
      </c>
      <c r="L20" s="1" t="str">
        <f t="shared" si="24"/>
        <v>U</v>
      </c>
      <c r="M20" s="1" t="str">
        <f t="shared" si="24"/>
        <v>H</v>
      </c>
      <c r="N20" s="1" t="str">
        <f t="shared" si="24"/>
        <v>W</v>
      </c>
      <c r="O20" s="1" t="str">
        <f t="shared" si="24"/>
        <v>Y</v>
      </c>
      <c r="P20" s="1" t="str">
        <f t="shared" si="24"/>
        <v>U</v>
      </c>
      <c r="Q20" s="1" t="str">
        <f t="shared" si="24"/>
        <v>T</v>
      </c>
      <c r="R20" s="1" t="str">
        <f t="shared" si="24"/>
        <v>Z</v>
      </c>
      <c r="S20" s="1" t="str">
        <f t="shared" si="24"/>
        <v>Z</v>
      </c>
      <c r="T20" s="1" t="str">
        <f t="shared" si="24"/>
        <v>V</v>
      </c>
      <c r="U20" s="1" t="str">
        <f t="shared" si="24"/>
        <v>Z</v>
      </c>
      <c r="V20" s="1" t="str">
        <f t="shared" si="24"/>
        <v>D</v>
      </c>
      <c r="W20" s="1" t="str">
        <f t="shared" si="24"/>
        <v>X</v>
      </c>
      <c r="X20" s="1" t="str">
        <f t="shared" si="24"/>
        <v>S</v>
      </c>
      <c r="Y20" s="1" t="str">
        <f t="shared" si="24"/>
        <v>M</v>
      </c>
      <c r="Z20" s="1" t="str">
        <f t="shared" si="24"/>
        <v>K</v>
      </c>
      <c r="AA20" s="1" t="str">
        <f t="shared" si="24"/>
        <v>O</v>
      </c>
      <c r="AB20" s="1" t="str">
        <f t="shared" si="24"/>
        <v>E</v>
      </c>
      <c r="AC20" s="1" t="str">
        <f t="shared" si="24"/>
        <v>J</v>
      </c>
      <c r="AD20" s="1" t="str">
        <f t="shared" si="24"/>
        <v>G</v>
      </c>
      <c r="AE20" s="1" t="str">
        <f t="shared" si="24"/>
        <v>A</v>
      </c>
      <c r="AF20" s="1" t="str">
        <f t="shared" si="24"/>
        <v>W</v>
      </c>
      <c r="AG20" s="1" t="str">
        <f t="shared" si="24"/>
        <v>C</v>
      </c>
      <c r="AH20" s="1" t="str">
        <f t="shared" si="24"/>
        <v>E</v>
      </c>
      <c r="AI20" s="1" t="str">
        <f t="shared" si="24"/>
        <v>E</v>
      </c>
      <c r="AJ20" s="1" t="str">
        <f t="shared" si="24"/>
        <v>P</v>
      </c>
      <c r="AK20" s="1" t="str">
        <f t="shared" si="24"/>
        <v>B</v>
      </c>
      <c r="AL20" s="1" t="str">
        <f t="shared" ref="AL20:BD20" si="25">MID($B$17,AL$18,1)</f>
        <v>N</v>
      </c>
      <c r="AM20" s="1" t="str">
        <f t="shared" si="25"/>
        <v>M</v>
      </c>
      <c r="AN20" s="1" t="str">
        <f t="shared" si="25"/>
        <v>U</v>
      </c>
      <c r="AO20" s="1" t="str">
        <f t="shared" si="25"/>
        <v>I</v>
      </c>
      <c r="AP20" s="1" t="str">
        <f t="shared" si="25"/>
        <v>L</v>
      </c>
      <c r="AQ20" s="1" t="str">
        <f t="shared" si="25"/>
        <v>B</v>
      </c>
      <c r="AR20" s="1" t="str">
        <f t="shared" si="25"/>
        <v>R</v>
      </c>
      <c r="AS20" s="1" t="str">
        <f t="shared" si="25"/>
        <v>G</v>
      </c>
      <c r="AT20" s="1" t="str">
        <f t="shared" si="25"/>
        <v>J</v>
      </c>
      <c r="AU20" s="1" t="str">
        <f t="shared" si="25"/>
        <v>P</v>
      </c>
      <c r="AV20" s="1" t="str">
        <f t="shared" si="25"/>
        <v>B</v>
      </c>
      <c r="AW20" s="1" t="str">
        <f t="shared" si="25"/>
        <v>Q</v>
      </c>
      <c r="AX20" s="1" t="str">
        <f t="shared" si="25"/>
        <v>F</v>
      </c>
      <c r="AY20" s="1" t="str">
        <f>MID($B$17,AY$18,1)</f>
        <v>F</v>
      </c>
      <c r="AZ20" s="1" t="str">
        <f t="shared" si="25"/>
        <v>D</v>
      </c>
      <c r="BA20" s="1" t="str">
        <f t="shared" si="25"/>
        <v>I</v>
      </c>
      <c r="BB20" s="1" t="str">
        <f>MID($B$17,BB$18,1)</f>
        <v>F</v>
      </c>
      <c r="BC20" s="1" t="str">
        <f t="shared" si="25"/>
        <v>V</v>
      </c>
      <c r="BD20" s="1" t="str">
        <f t="shared" si="25"/>
        <v>S</v>
      </c>
      <c r="BE20" s="1"/>
      <c r="BF20" s="1"/>
      <c r="BG20" s="1"/>
      <c r="BH20" s="1"/>
      <c r="BI20" s="1"/>
      <c r="BJ20" s="1"/>
      <c r="BK20" s="1"/>
      <c r="BL20" s="1"/>
      <c r="BM20" s="1"/>
      <c r="BN20" s="1"/>
    </row>
    <row r="21" spans="1:66">
      <c r="A21" t="str">
        <f>IF((AH16=1),"After Lamp","After Keyb")</f>
        <v>After Keyb</v>
      </c>
      <c r="B21" s="1" t="str">
        <f t="shared" ref="B21:AK21" si="26">IF(($AH$16=0),INDEX($B$4:$AA$4,0,MATCH(B20,$B$8:$AA$8,0)),INDEX($B$8:$AA$8,0,MATCH(B20,$B$6:$AA$6,0)))</f>
        <v>E</v>
      </c>
      <c r="C21" s="1" t="str">
        <f t="shared" si="26"/>
        <v>F</v>
      </c>
      <c r="D21" s="1" t="str">
        <f t="shared" si="26"/>
        <v>H</v>
      </c>
      <c r="E21" s="1" t="str">
        <f t="shared" si="26"/>
        <v>B</v>
      </c>
      <c r="F21" s="1" t="str">
        <f t="shared" si="26"/>
        <v>W</v>
      </c>
      <c r="G21" s="1" t="str">
        <f t="shared" si="26"/>
        <v>Q</v>
      </c>
      <c r="H21" s="1" t="str">
        <f t="shared" si="26"/>
        <v>N</v>
      </c>
      <c r="I21" s="1" t="str">
        <f t="shared" si="26"/>
        <v>F</v>
      </c>
      <c r="J21" s="1" t="str">
        <f t="shared" si="26"/>
        <v>Y</v>
      </c>
      <c r="K21" s="1" t="str">
        <f t="shared" si="26"/>
        <v>P</v>
      </c>
      <c r="L21" s="1" t="str">
        <f t="shared" si="26"/>
        <v>P</v>
      </c>
      <c r="M21" s="1" t="str">
        <f t="shared" si="26"/>
        <v>A</v>
      </c>
      <c r="N21" s="1" t="str">
        <f t="shared" si="26"/>
        <v>R</v>
      </c>
      <c r="O21" s="1" t="str">
        <f t="shared" si="26"/>
        <v>T</v>
      </c>
      <c r="P21" s="1" t="str">
        <f t="shared" si="26"/>
        <v>P</v>
      </c>
      <c r="Q21" s="1" t="str">
        <f t="shared" si="26"/>
        <v>O</v>
      </c>
      <c r="R21" s="1" t="str">
        <f t="shared" si="26"/>
        <v>U</v>
      </c>
      <c r="S21" s="1" t="str">
        <f t="shared" si="26"/>
        <v>U</v>
      </c>
      <c r="T21" s="1" t="str">
        <f t="shared" si="26"/>
        <v>Q</v>
      </c>
      <c r="U21" s="1" t="str">
        <f t="shared" si="26"/>
        <v>U</v>
      </c>
      <c r="V21" s="1" t="str">
        <f t="shared" si="26"/>
        <v>F</v>
      </c>
      <c r="W21" s="1" t="str">
        <f t="shared" si="26"/>
        <v>S</v>
      </c>
      <c r="X21" s="1" t="str">
        <f t="shared" si="26"/>
        <v>D</v>
      </c>
      <c r="Y21" s="1" t="str">
        <f t="shared" si="26"/>
        <v>K</v>
      </c>
      <c r="Z21" s="1" t="str">
        <f t="shared" si="26"/>
        <v>Z</v>
      </c>
      <c r="AA21" s="1" t="str">
        <f t="shared" si="26"/>
        <v>B</v>
      </c>
      <c r="AB21" s="1" t="str">
        <f t="shared" si="26"/>
        <v>E</v>
      </c>
      <c r="AC21" s="1" t="str">
        <f t="shared" si="26"/>
        <v>J</v>
      </c>
      <c r="AD21" s="1" t="str">
        <f t="shared" si="26"/>
        <v>H</v>
      </c>
      <c r="AE21" s="1" t="str">
        <f t="shared" si="26"/>
        <v>X</v>
      </c>
      <c r="AF21" s="1" t="str">
        <f t="shared" si="26"/>
        <v>R</v>
      </c>
      <c r="AG21" s="1" t="str">
        <f t="shared" si="26"/>
        <v>Y</v>
      </c>
      <c r="AH21" s="1" t="str">
        <f t="shared" si="26"/>
        <v>E</v>
      </c>
      <c r="AI21" s="1" t="str">
        <f t="shared" si="26"/>
        <v>E</v>
      </c>
      <c r="AJ21" s="1" t="str">
        <f t="shared" si="26"/>
        <v>M</v>
      </c>
      <c r="AK21" s="1" t="str">
        <f t="shared" si="26"/>
        <v>V</v>
      </c>
      <c r="AL21" s="1" t="str">
        <f t="shared" ref="AL21:AY21" si="27">IF(($AH$16=0),INDEX($B$4:$AA$4,0,MATCH(AL20,$B$8:$AA$8,0)),INDEX($B$8:$AA$8,0,MATCH(AL20,$B$6:$AA$6,0)))</f>
        <v>L</v>
      </c>
      <c r="AM21" s="1" t="str">
        <f t="shared" si="27"/>
        <v>K</v>
      </c>
      <c r="AN21" s="1" t="str">
        <f t="shared" si="27"/>
        <v>P</v>
      </c>
      <c r="AO21" s="1" t="str">
        <f t="shared" si="27"/>
        <v>I</v>
      </c>
      <c r="AP21" s="1" t="str">
        <f t="shared" si="27"/>
        <v>W</v>
      </c>
      <c r="AQ21" s="1" t="str">
        <f t="shared" si="27"/>
        <v>V</v>
      </c>
      <c r="AR21" s="1" t="str">
        <f t="shared" si="27"/>
        <v>C</v>
      </c>
      <c r="AS21" s="1" t="str">
        <f t="shared" si="27"/>
        <v>H</v>
      </c>
      <c r="AT21" s="1" t="str">
        <f t="shared" si="27"/>
        <v>J</v>
      </c>
      <c r="AU21" s="1" t="str">
        <f t="shared" si="27"/>
        <v>M</v>
      </c>
      <c r="AV21" s="1" t="str">
        <f t="shared" si="27"/>
        <v>V</v>
      </c>
      <c r="AW21" s="1" t="str">
        <f t="shared" si="27"/>
        <v>N</v>
      </c>
      <c r="AX21" s="1" t="str">
        <f t="shared" si="27"/>
        <v>G</v>
      </c>
      <c r="AY21" s="1" t="str">
        <f t="shared" si="27"/>
        <v>G</v>
      </c>
      <c r="AZ21" s="1" t="str">
        <f t="shared" ref="AZ21:BC21" si="28">IF(($AH$16=0),INDEX($B$4:$AA$4,0,MATCH(AZ20,$B$8:$AA$8,0)),INDEX($B$8:$AA$8,0,MATCH(AZ20,$B$6:$AA$6,0)))</f>
        <v>F</v>
      </c>
      <c r="BA21" s="1" t="str">
        <f t="shared" si="28"/>
        <v>I</v>
      </c>
      <c r="BB21" s="1" t="str">
        <f t="shared" si="28"/>
        <v>G</v>
      </c>
      <c r="BC21" s="1" t="str">
        <f t="shared" si="28"/>
        <v>Q</v>
      </c>
      <c r="BD21" s="1" t="str">
        <f t="shared" ref="BD21" si="29">IF(($AH$16=0),INDEX($B$4:$AA$4,0,MATCH(BD20,$B$8:$AA$8,0)),INDEX($B$8:$AA$8,0,MATCH(BD20,$B$6:$AA$6,0)))</f>
        <v>D</v>
      </c>
      <c r="BE21" s="1"/>
      <c r="BF21" s="1"/>
      <c r="BG21" s="1"/>
      <c r="BH21" s="1"/>
      <c r="BI21" s="1"/>
      <c r="BJ21" s="1"/>
      <c r="BK21" s="1"/>
      <c r="BL21" s="1"/>
      <c r="BM21" s="1"/>
      <c r="BN21" s="1"/>
    </row>
    <row r="22" spans="1:66">
      <c r="A22" s="16" t="s">
        <v>55</v>
      </c>
      <c r="B22" s="1">
        <f>IF(MOD(CODE(B21)-65+$AD$16+B18,26)=0,MOD(CODE(B21)-65+$AD$16+B18,26)+26,MOD(CODE(B21)-65+$AD$16+B18,26))</f>
        <v>2</v>
      </c>
      <c r="C22" s="1">
        <f t="shared" ref="C22:AK22" si="30">IF(MOD(CODE(C21)-65+$AD$16+C18,26)=0,MOD(CODE(C21)-65+$AD$16+C18,26)+26,MOD(CODE(C21)-65+$AD$16+C18,26))</f>
        <v>4</v>
      </c>
      <c r="D22" s="1">
        <f t="shared" si="30"/>
        <v>7</v>
      </c>
      <c r="E22" s="1">
        <f t="shared" si="30"/>
        <v>2</v>
      </c>
      <c r="F22" s="1">
        <f t="shared" si="30"/>
        <v>24</v>
      </c>
      <c r="G22" s="1">
        <f t="shared" si="30"/>
        <v>19</v>
      </c>
      <c r="H22" s="1">
        <f t="shared" si="30"/>
        <v>17</v>
      </c>
      <c r="I22" s="1">
        <f t="shared" si="30"/>
        <v>10</v>
      </c>
      <c r="J22" s="1">
        <f t="shared" si="30"/>
        <v>4</v>
      </c>
      <c r="K22" s="1">
        <f t="shared" si="30"/>
        <v>22</v>
      </c>
      <c r="L22" s="1">
        <f t="shared" si="30"/>
        <v>23</v>
      </c>
      <c r="M22" s="1">
        <f t="shared" si="30"/>
        <v>9</v>
      </c>
      <c r="N22" s="1">
        <f t="shared" si="30"/>
        <v>1</v>
      </c>
      <c r="O22" s="1">
        <f t="shared" si="30"/>
        <v>4</v>
      </c>
      <c r="P22" s="1">
        <f t="shared" si="30"/>
        <v>1</v>
      </c>
      <c r="Q22" s="1">
        <f t="shared" si="30"/>
        <v>1</v>
      </c>
      <c r="R22" s="1">
        <f t="shared" si="30"/>
        <v>8</v>
      </c>
      <c r="S22" s="1">
        <f t="shared" si="30"/>
        <v>9</v>
      </c>
      <c r="T22" s="1">
        <f t="shared" si="30"/>
        <v>6</v>
      </c>
      <c r="U22" s="1">
        <f t="shared" si="30"/>
        <v>11</v>
      </c>
      <c r="V22" s="1">
        <f t="shared" si="30"/>
        <v>23</v>
      </c>
      <c r="W22" s="1">
        <f t="shared" si="30"/>
        <v>11</v>
      </c>
      <c r="X22" s="1">
        <f t="shared" si="30"/>
        <v>23</v>
      </c>
      <c r="Y22" s="1">
        <f t="shared" si="30"/>
        <v>5</v>
      </c>
      <c r="Z22" s="1">
        <f t="shared" si="30"/>
        <v>21</v>
      </c>
      <c r="AA22" s="1">
        <f t="shared" si="30"/>
        <v>24</v>
      </c>
      <c r="AB22" s="1">
        <f t="shared" si="30"/>
        <v>2</v>
      </c>
      <c r="AC22" s="1">
        <f t="shared" si="30"/>
        <v>8</v>
      </c>
      <c r="AD22" s="1">
        <f t="shared" si="30"/>
        <v>7</v>
      </c>
      <c r="AE22" s="1">
        <f t="shared" si="30"/>
        <v>24</v>
      </c>
      <c r="AF22" s="1">
        <f t="shared" si="30"/>
        <v>19</v>
      </c>
      <c r="AG22" s="1">
        <f t="shared" si="30"/>
        <v>1</v>
      </c>
      <c r="AH22" s="1">
        <f t="shared" si="30"/>
        <v>8</v>
      </c>
      <c r="AI22" s="1">
        <f t="shared" si="30"/>
        <v>9</v>
      </c>
      <c r="AJ22" s="1">
        <f t="shared" si="30"/>
        <v>18</v>
      </c>
      <c r="AK22" s="1">
        <f t="shared" si="30"/>
        <v>2</v>
      </c>
      <c r="AL22" s="1">
        <f t="shared" ref="AL22" si="31">IF(MOD(CODE(AL21)-65+$AD$16+AL18,26)=0,MOD(CODE(AL21)-65+$AD$16+AL18,26)+26,MOD(CODE(AL21)-65+$AD$16+AL18,26))</f>
        <v>19</v>
      </c>
      <c r="AM22" s="1">
        <f t="shared" ref="AM22" si="32">IF(MOD(CODE(AM21)-65+$AD$16+AM18,26)=0,MOD(CODE(AM21)-65+$AD$16+AM18,26)+26,MOD(CODE(AM21)-65+$AD$16+AM18,26))</f>
        <v>19</v>
      </c>
      <c r="AN22" s="1">
        <f t="shared" ref="AN22" si="33">IF(MOD(CODE(AN21)-65+$AD$16+AN18,26)=0,MOD(CODE(AN21)-65+$AD$16+AN18,26)+26,MOD(CODE(AN21)-65+$AD$16+AN18,26))</f>
        <v>25</v>
      </c>
      <c r="AO22" s="1">
        <f t="shared" ref="AO22" si="34">IF(MOD(CODE(AO21)-65+$AD$16+AO18,26)=0,MOD(CODE(AO21)-65+$AD$16+AO18,26)+26,MOD(CODE(AO21)-65+$AD$16+AO18,26))</f>
        <v>19</v>
      </c>
      <c r="AP22" s="1">
        <f t="shared" ref="AP22" si="35">IF(MOD(CODE(AP21)-65+$AD$16+AP18,26)=0,MOD(CODE(AP21)-65+$AD$16+AP18,26)+26,MOD(CODE(AP21)-65+$AD$16+AP18,26))</f>
        <v>8</v>
      </c>
      <c r="AQ22" s="1">
        <f t="shared" ref="AQ22" si="36">IF(MOD(CODE(AQ21)-65+$AD$16+AQ18,26)=0,MOD(CODE(AQ21)-65+$AD$16+AQ18,26)+26,MOD(CODE(AQ21)-65+$AD$16+AQ18,26))</f>
        <v>8</v>
      </c>
      <c r="AR22" s="1">
        <f t="shared" ref="AR22" si="37">IF(MOD(CODE(AR21)-65+$AD$16+AR18,26)=0,MOD(CODE(AR21)-65+$AD$16+AR18,26)+26,MOD(CODE(AR21)-65+$AD$16+AR18,26))</f>
        <v>16</v>
      </c>
      <c r="AS22" s="1">
        <f t="shared" ref="AS22" si="38">IF(MOD(CODE(AS21)-65+$AD$16+AS18,26)=0,MOD(CODE(AS21)-65+$AD$16+AS18,26)+26,MOD(CODE(AS21)-65+$AD$16+AS18,26))</f>
        <v>22</v>
      </c>
      <c r="AT22" s="1">
        <f t="shared" ref="AT22" si="39">IF(MOD(CODE(AT21)-65+$AD$16+AT18,26)=0,MOD(CODE(AT21)-65+$AD$16+AT18,26)+26,MOD(CODE(AT21)-65+$AD$16+AT18,26))</f>
        <v>25</v>
      </c>
      <c r="AU22" s="1">
        <f t="shared" ref="AU22" si="40">IF(MOD(CODE(AU21)-65+$AD$16+AU18,26)=0,MOD(CODE(AU21)-65+$AD$16+AU18,26)+26,MOD(CODE(AU21)-65+$AD$16+AU18,26))</f>
        <v>3</v>
      </c>
      <c r="AV22" s="1">
        <f t="shared" ref="AV22" si="41">IF(MOD(CODE(AV21)-65+$AD$16+AV18,26)=0,MOD(CODE(AV21)-65+$AD$16+AV18,26)+26,MOD(CODE(AV21)-65+$AD$16+AV18,26))</f>
        <v>13</v>
      </c>
      <c r="AW22" s="1">
        <f t="shared" ref="AW22" si="42">IF(MOD(CODE(AW21)-65+$AD$16+AW18,26)=0,MOD(CODE(AW21)-65+$AD$16+AW18,26)+26,MOD(CODE(AW21)-65+$AD$16+AW18,26))</f>
        <v>6</v>
      </c>
      <c r="AX22" s="1">
        <f t="shared" ref="AX22" si="43">IF(MOD(CODE(AX21)-65+$AD$16+AX18,26)=0,MOD(CODE(AX21)-65+$AD$16+AX18,26)+26,MOD(CODE(AX21)-65+$AD$16+AX18,26))</f>
        <v>26</v>
      </c>
      <c r="AY22" s="1">
        <f t="shared" ref="AY22" si="44">IF(MOD(CODE(AY21)-65+$AD$16+AY18,26)=0,MOD(CODE(AY21)-65+$AD$16+AY18,26)+26,MOD(CODE(AY21)-65+$AD$16+AY18,26))</f>
        <v>1</v>
      </c>
      <c r="AZ22" s="1">
        <f t="shared" ref="AZ22" si="45">IF(MOD(CODE(AZ21)-65+$AD$16+AZ18,26)=0,MOD(CODE(AZ21)-65+$AD$16+AZ18,26)+26,MOD(CODE(AZ21)-65+$AD$16+AZ18,26))</f>
        <v>1</v>
      </c>
      <c r="BA22" s="1">
        <f t="shared" ref="BA22" si="46">IF(MOD(CODE(BA21)-65+$AD$16+BA18,26)=0,MOD(CODE(BA21)-65+$AD$16+BA18,26)+26,MOD(CODE(BA21)-65+$AD$16+BA18,26))</f>
        <v>5</v>
      </c>
      <c r="BB22" s="1">
        <f t="shared" ref="BB22" si="47">IF(MOD(CODE(BB21)-65+$AD$16+BB18,26)=0,MOD(CODE(BB21)-65+$AD$16+BB18,26)+26,MOD(CODE(BB21)-65+$AD$16+BB18,26))</f>
        <v>4</v>
      </c>
      <c r="BC22" s="1">
        <f t="shared" ref="BC22:BD22" si="48">IF(MOD(CODE(BC21)-65+$AD$16+BC18,26)=0,MOD(CODE(BC21)-65+$AD$16+BC18,26)+26,MOD(CODE(BC21)-65+$AD$16+BC18,26))</f>
        <v>15</v>
      </c>
      <c r="BD22" s="1">
        <f t="shared" si="48"/>
        <v>3</v>
      </c>
      <c r="BE22" s="1"/>
      <c r="BF22" s="1"/>
      <c r="BG22" s="1"/>
      <c r="BH22" s="1"/>
      <c r="BI22" s="1"/>
      <c r="BJ22" s="1"/>
      <c r="BK22" s="1"/>
      <c r="BL22" s="1"/>
      <c r="BM22" s="1"/>
      <c r="BN22" s="1"/>
    </row>
    <row r="23" spans="1:66">
      <c r="A23" s="16" t="s">
        <v>33</v>
      </c>
      <c r="B23" s="1">
        <f>IF(MOD(CODE(LOOKUP(B22,$B$7:$AA$7,$B$15:$AA$15))-64-B19,26)=0,26,MOD(CODE(LOOKUP(B22,$B$7:$AA$7,$B$15:$AA$15))-64-B19,26))</f>
        <v>20</v>
      </c>
      <c r="C23" s="1">
        <f t="shared" ref="C23:AK23" si="49">IF(MOD(CODE(LOOKUP(C22,$B$7:$AA$7,$B$15:$AA$15))-64-C19,26)=0,26,MOD(CODE(LOOKUP(C22,$B$7:$AA$7,$B$15:$AA$15))-64-C19,26))</f>
        <v>18</v>
      </c>
      <c r="D23" s="1">
        <f t="shared" si="49"/>
        <v>19</v>
      </c>
      <c r="E23" s="1">
        <f t="shared" si="49"/>
        <v>17</v>
      </c>
      <c r="F23" s="1">
        <f t="shared" si="49"/>
        <v>19</v>
      </c>
      <c r="G23" s="1">
        <f t="shared" si="49"/>
        <v>17</v>
      </c>
      <c r="H23" s="1">
        <f t="shared" si="49"/>
        <v>2</v>
      </c>
      <c r="I23" s="1">
        <f t="shared" si="49"/>
        <v>9</v>
      </c>
      <c r="J23" s="1">
        <f t="shared" si="49"/>
        <v>11</v>
      </c>
      <c r="K23" s="1">
        <f t="shared" si="49"/>
        <v>24</v>
      </c>
      <c r="L23" s="1">
        <f t="shared" si="49"/>
        <v>2</v>
      </c>
      <c r="M23" s="1">
        <f t="shared" si="49"/>
        <v>7</v>
      </c>
      <c r="N23" s="1">
        <f t="shared" si="49"/>
        <v>13</v>
      </c>
      <c r="O23" s="1">
        <f t="shared" si="49"/>
        <v>6</v>
      </c>
      <c r="P23" s="1">
        <f t="shared" si="49"/>
        <v>11</v>
      </c>
      <c r="Q23" s="1">
        <f t="shared" si="49"/>
        <v>10</v>
      </c>
      <c r="R23" s="1">
        <f t="shared" si="49"/>
        <v>8</v>
      </c>
      <c r="S23" s="1">
        <f t="shared" si="49"/>
        <v>1</v>
      </c>
      <c r="T23" s="1">
        <f t="shared" si="49"/>
        <v>19</v>
      </c>
      <c r="U23" s="1">
        <f t="shared" si="49"/>
        <v>13</v>
      </c>
      <c r="V23" s="1">
        <f t="shared" si="49"/>
        <v>18</v>
      </c>
      <c r="W23" s="1">
        <f t="shared" si="49"/>
        <v>11</v>
      </c>
      <c r="X23" s="1">
        <f t="shared" si="49"/>
        <v>16</v>
      </c>
      <c r="Y23" s="1">
        <f t="shared" si="49"/>
        <v>20</v>
      </c>
      <c r="Z23" s="1">
        <f t="shared" si="49"/>
        <v>11</v>
      </c>
      <c r="AA23" s="1">
        <f t="shared" si="49"/>
        <v>24</v>
      </c>
      <c r="AB23" s="1">
        <f t="shared" si="49"/>
        <v>20</v>
      </c>
      <c r="AC23" s="1">
        <f t="shared" si="49"/>
        <v>23</v>
      </c>
      <c r="AD23" s="1">
        <f t="shared" si="49"/>
        <v>19</v>
      </c>
      <c r="AE23" s="1">
        <f t="shared" si="49"/>
        <v>20</v>
      </c>
      <c r="AF23" s="1">
        <f t="shared" si="49"/>
        <v>18</v>
      </c>
      <c r="AG23" s="1">
        <f t="shared" si="49"/>
        <v>20</v>
      </c>
      <c r="AH23" s="1">
        <f t="shared" si="49"/>
        <v>18</v>
      </c>
      <c r="AI23" s="1">
        <f t="shared" si="49"/>
        <v>11</v>
      </c>
      <c r="AJ23" s="1">
        <f t="shared" si="49"/>
        <v>18</v>
      </c>
      <c r="AK23" s="1">
        <f t="shared" si="49"/>
        <v>11</v>
      </c>
      <c r="AL23" s="1">
        <f t="shared" ref="AL23" si="50">IF(MOD(CODE(LOOKUP(AL22,$B$7:$AA$7,$B$15:$AA$15))-64-AL19,26)=0,26,MOD(CODE(LOOKUP(AL22,$B$7:$AA$7,$B$15:$AA$15))-64-AL19,26))</f>
        <v>12</v>
      </c>
      <c r="AM23" s="1">
        <f t="shared" ref="AM23" si="51">IF(MOD(CODE(LOOKUP(AM22,$B$7:$AA$7,$B$15:$AA$15))-64-AM19,26)=0,26,MOD(CODE(LOOKUP(AM22,$B$7:$AA$7,$B$15:$AA$15))-64-AM19,26))</f>
        <v>11</v>
      </c>
      <c r="AN23" s="1">
        <f t="shared" ref="AN23" si="52">IF(MOD(CODE(LOOKUP(AN22,$B$7:$AA$7,$B$15:$AA$15))-64-AN19,26)=0,26,MOD(CODE(LOOKUP(AN22,$B$7:$AA$7,$B$15:$AA$15))-64-AN19,26))</f>
        <v>16</v>
      </c>
      <c r="AO23" s="1">
        <f t="shared" ref="AO23" si="53">IF(MOD(CODE(LOOKUP(AO22,$B$7:$AA$7,$B$15:$AA$15))-64-AO19,26)=0,26,MOD(CODE(LOOKUP(AO22,$B$7:$AA$7,$B$15:$AA$15))-64-AO19,26))</f>
        <v>9</v>
      </c>
      <c r="AP23" s="1">
        <f t="shared" ref="AP23" si="54">IF(MOD(CODE(LOOKUP(AP22,$B$7:$AA$7,$B$15:$AA$15))-64-AP19,26)=0,26,MOD(CODE(LOOKUP(AP22,$B$7:$AA$7,$B$15:$AA$15))-64-AP19,26))</f>
        <v>10</v>
      </c>
      <c r="AQ23" s="1">
        <f t="shared" ref="AQ23" si="55">IF(MOD(CODE(LOOKUP(AQ22,$B$7:$AA$7,$B$15:$AA$15))-64-AQ19,26)=0,26,MOD(CODE(LOOKUP(AQ22,$B$7:$AA$7,$B$15:$AA$15))-64-AQ19,26))</f>
        <v>9</v>
      </c>
      <c r="AR23" s="1">
        <f t="shared" ref="AR23" si="56">IF(MOD(CODE(LOOKUP(AR22,$B$7:$AA$7,$B$15:$AA$15))-64-AR19,26)=0,26,MOD(CODE(LOOKUP(AR22,$B$7:$AA$7,$B$15:$AA$15))-64-AR19,26))</f>
        <v>11</v>
      </c>
      <c r="AS23" s="1">
        <f t="shared" ref="AS23" si="57">IF(MOD(CODE(LOOKUP(AS22,$B$7:$AA$7,$B$15:$AA$15))-64-AS19,26)=0,26,MOD(CODE(LOOKUP(AS22,$B$7:$AA$7,$B$15:$AA$15))-64-AS19,26))</f>
        <v>16</v>
      </c>
      <c r="AT23" s="1">
        <f t="shared" ref="AT23" si="58">IF(MOD(CODE(LOOKUP(AT22,$B$7:$AA$7,$B$15:$AA$15))-64-AT19,26)=0,26,MOD(CODE(LOOKUP(AT22,$B$7:$AA$7,$B$15:$AA$15))-64-AT19,26))</f>
        <v>10</v>
      </c>
      <c r="AU23" s="1">
        <f t="shared" ref="AU23" si="59">IF(MOD(CODE(LOOKUP(AU22,$B$7:$AA$7,$B$15:$AA$15))-64-AU19,26)=0,26,MOD(CODE(LOOKUP(AU22,$B$7:$AA$7,$B$15:$AA$15))-64-AU19,26))</f>
        <v>20</v>
      </c>
      <c r="AV23" s="1">
        <f t="shared" ref="AV23" si="60">IF(MOD(CODE(LOOKUP(AV22,$B$7:$AA$7,$B$15:$AA$15))-64-AV19,26)=0,26,MOD(CODE(LOOKUP(AV22,$B$7:$AA$7,$B$15:$AA$15))-64-AV19,26))</f>
        <v>10</v>
      </c>
      <c r="AW23" s="1">
        <f t="shared" ref="AW23" si="61">IF(MOD(CODE(LOOKUP(AW22,$B$7:$AA$7,$B$15:$AA$15))-64-AW19,26)=0,26,MOD(CODE(LOOKUP(AW22,$B$7:$AA$7,$B$15:$AA$15))-64-AW19,26))</f>
        <v>16</v>
      </c>
      <c r="AX23" s="1">
        <f t="shared" ref="AX23" si="62">IF(MOD(CODE(LOOKUP(AX22,$B$7:$AA$7,$B$15:$AA$15))-64-AX19,26)=0,26,MOD(CODE(LOOKUP(AX22,$B$7:$AA$7,$B$15:$AA$15))-64-AX19,26))</f>
        <v>7</v>
      </c>
      <c r="AY23" s="1">
        <f t="shared" ref="AY23" si="63">IF(MOD(CODE(LOOKUP(AY22,$B$7:$AA$7,$B$15:$AA$15))-64-AY19,26)=0,26,MOD(CODE(LOOKUP(AY22,$B$7:$AA$7,$B$15:$AA$15))-64-AY19,26))</f>
        <v>2</v>
      </c>
      <c r="AZ23" s="1">
        <f t="shared" ref="AZ23" si="64">IF(MOD(CODE(LOOKUP(AZ22,$B$7:$AA$7,$B$15:$AA$15))-64-AZ19,26)=0,26,MOD(CODE(LOOKUP(AZ22,$B$7:$AA$7,$B$15:$AA$15))-64-AZ19,26))</f>
        <v>1</v>
      </c>
      <c r="BA23" s="1">
        <f t="shared" ref="BA23" si="65">IF(MOD(CODE(LOOKUP(BA22,$B$7:$AA$7,$B$15:$AA$15))-64-BA19,26)=0,26,MOD(CODE(LOOKUP(BA22,$B$7:$AA$7,$B$15:$AA$15))-64-BA19,26))</f>
        <v>18</v>
      </c>
      <c r="BB23" s="1">
        <f t="shared" ref="BB23" si="66">IF(MOD(CODE(LOOKUP(BB22,$B$7:$AA$7,$B$15:$AA$15))-64-BB19,26)=0,26,MOD(CODE(LOOKUP(BB22,$B$7:$AA$7,$B$15:$AA$15))-64-BB19,26))</f>
        <v>19</v>
      </c>
      <c r="BC23" s="1">
        <f t="shared" ref="BC23:BD23" si="67">IF(MOD(CODE(LOOKUP(BC22,$B$7:$AA$7,$B$15:$AA$15))-64-BC19,26)=0,26,MOD(CODE(LOOKUP(BC22,$B$7:$AA$7,$B$15:$AA$15))-64-BC19,26))</f>
        <v>9</v>
      </c>
      <c r="BD23" s="1">
        <f t="shared" si="67"/>
        <v>11</v>
      </c>
      <c r="BE23" s="1"/>
      <c r="BF23" s="1"/>
      <c r="BG23" s="1"/>
      <c r="BH23" s="1"/>
      <c r="BI23" s="1"/>
      <c r="BJ23" s="1"/>
      <c r="BK23" s="1"/>
      <c r="BL23" s="1"/>
      <c r="BM23" s="1"/>
      <c r="BN23" s="1"/>
    </row>
    <row r="24" spans="1:66">
      <c r="A24" t="s">
        <v>56</v>
      </c>
      <c r="B24" s="1" t="str">
        <f>CHAR(B23+64)</f>
        <v>T</v>
      </c>
      <c r="C24" s="1" t="str">
        <f t="shared" ref="C24:AK24" si="68">CHAR(C23+64)</f>
        <v>R</v>
      </c>
      <c r="D24" s="1" t="str">
        <f t="shared" si="68"/>
        <v>S</v>
      </c>
      <c r="E24" s="1" t="str">
        <f t="shared" si="68"/>
        <v>Q</v>
      </c>
      <c r="F24" s="1" t="str">
        <f t="shared" si="68"/>
        <v>S</v>
      </c>
      <c r="G24" s="1" t="str">
        <f t="shared" si="68"/>
        <v>Q</v>
      </c>
      <c r="H24" s="1" t="str">
        <f t="shared" si="68"/>
        <v>B</v>
      </c>
      <c r="I24" s="1" t="str">
        <f t="shared" si="68"/>
        <v>I</v>
      </c>
      <c r="J24" s="1" t="str">
        <f t="shared" si="68"/>
        <v>K</v>
      </c>
      <c r="K24" s="1" t="str">
        <f t="shared" si="68"/>
        <v>X</v>
      </c>
      <c r="L24" s="1" t="str">
        <f t="shared" si="68"/>
        <v>B</v>
      </c>
      <c r="M24" s="1" t="str">
        <f t="shared" si="68"/>
        <v>G</v>
      </c>
      <c r="N24" s="1" t="str">
        <f t="shared" si="68"/>
        <v>M</v>
      </c>
      <c r="O24" s="1" t="str">
        <f t="shared" si="68"/>
        <v>F</v>
      </c>
      <c r="P24" s="1" t="str">
        <f t="shared" si="68"/>
        <v>K</v>
      </c>
      <c r="Q24" s="1" t="str">
        <f t="shared" si="68"/>
        <v>J</v>
      </c>
      <c r="R24" s="1" t="str">
        <f t="shared" si="68"/>
        <v>H</v>
      </c>
      <c r="S24" s="1" t="str">
        <f t="shared" si="68"/>
        <v>A</v>
      </c>
      <c r="T24" s="1" t="str">
        <f t="shared" si="68"/>
        <v>S</v>
      </c>
      <c r="U24" s="1" t="str">
        <f t="shared" si="68"/>
        <v>M</v>
      </c>
      <c r="V24" s="1" t="str">
        <f t="shared" si="68"/>
        <v>R</v>
      </c>
      <c r="W24" s="1" t="str">
        <f t="shared" si="68"/>
        <v>K</v>
      </c>
      <c r="X24" s="1" t="str">
        <f t="shared" si="68"/>
        <v>P</v>
      </c>
      <c r="Y24" s="1" t="str">
        <f t="shared" si="68"/>
        <v>T</v>
      </c>
      <c r="Z24" s="1" t="str">
        <f t="shared" si="68"/>
        <v>K</v>
      </c>
      <c r="AA24" s="1" t="str">
        <f t="shared" si="68"/>
        <v>X</v>
      </c>
      <c r="AB24" s="1" t="str">
        <f t="shared" si="68"/>
        <v>T</v>
      </c>
      <c r="AC24" s="1" t="str">
        <f t="shared" si="68"/>
        <v>W</v>
      </c>
      <c r="AD24" s="1" t="str">
        <f t="shared" si="68"/>
        <v>S</v>
      </c>
      <c r="AE24" s="1" t="str">
        <f t="shared" si="68"/>
        <v>T</v>
      </c>
      <c r="AF24" s="1" t="str">
        <f t="shared" si="68"/>
        <v>R</v>
      </c>
      <c r="AG24" s="1" t="str">
        <f t="shared" si="68"/>
        <v>T</v>
      </c>
      <c r="AH24" s="1" t="str">
        <f t="shared" si="68"/>
        <v>R</v>
      </c>
      <c r="AI24" s="1" t="str">
        <f t="shared" si="68"/>
        <v>K</v>
      </c>
      <c r="AJ24" s="1" t="str">
        <f t="shared" si="68"/>
        <v>R</v>
      </c>
      <c r="AK24" s="1" t="str">
        <f t="shared" si="68"/>
        <v>K</v>
      </c>
      <c r="AL24" s="1" t="str">
        <f t="shared" ref="AL24" si="69">CHAR(AL23+64)</f>
        <v>L</v>
      </c>
      <c r="AM24" s="1" t="str">
        <f t="shared" ref="AM24" si="70">CHAR(AM23+64)</f>
        <v>K</v>
      </c>
      <c r="AN24" s="1" t="str">
        <f t="shared" ref="AN24" si="71">CHAR(AN23+64)</f>
        <v>P</v>
      </c>
      <c r="AO24" s="1" t="str">
        <f t="shared" ref="AO24" si="72">CHAR(AO23+64)</f>
        <v>I</v>
      </c>
      <c r="AP24" s="1" t="str">
        <f t="shared" ref="AP24" si="73">CHAR(AP23+64)</f>
        <v>J</v>
      </c>
      <c r="AQ24" s="1" t="str">
        <f t="shared" ref="AQ24" si="74">CHAR(AQ23+64)</f>
        <v>I</v>
      </c>
      <c r="AR24" s="1" t="str">
        <f t="shared" ref="AR24" si="75">CHAR(AR23+64)</f>
        <v>K</v>
      </c>
      <c r="AS24" s="1" t="str">
        <f t="shared" ref="AS24" si="76">CHAR(AS23+64)</f>
        <v>P</v>
      </c>
      <c r="AT24" s="1" t="str">
        <f t="shared" ref="AT24" si="77">CHAR(AT23+64)</f>
        <v>J</v>
      </c>
      <c r="AU24" s="1" t="str">
        <f t="shared" ref="AU24" si="78">CHAR(AU23+64)</f>
        <v>T</v>
      </c>
      <c r="AV24" s="1" t="str">
        <f t="shared" ref="AV24" si="79">CHAR(AV23+64)</f>
        <v>J</v>
      </c>
      <c r="AW24" s="1" t="str">
        <f t="shared" ref="AW24" si="80">CHAR(AW23+64)</f>
        <v>P</v>
      </c>
      <c r="AX24" s="1" t="str">
        <f t="shared" ref="AX24" si="81">CHAR(AX23+64)</f>
        <v>G</v>
      </c>
      <c r="AY24" s="1" t="str">
        <f t="shared" ref="AY24" si="82">CHAR(AY23+64)</f>
        <v>B</v>
      </c>
      <c r="AZ24" s="1" t="str">
        <f t="shared" ref="AZ24" si="83">CHAR(AZ23+64)</f>
        <v>A</v>
      </c>
      <c r="BA24" s="1" t="str">
        <f t="shared" ref="BA24" si="84">CHAR(BA23+64)</f>
        <v>R</v>
      </c>
      <c r="BB24" s="1" t="str">
        <f t="shared" ref="BB24" si="85">CHAR(BB23+64)</f>
        <v>S</v>
      </c>
      <c r="BC24" s="1" t="str">
        <f t="shared" ref="BC24:BD24" si="86">CHAR(BC23+64)</f>
        <v>I</v>
      </c>
      <c r="BD24" s="1" t="str">
        <f t="shared" si="86"/>
        <v>K</v>
      </c>
      <c r="BE24" s="1"/>
      <c r="BF24" s="1"/>
      <c r="BG24" s="1"/>
      <c r="BH24" s="1"/>
      <c r="BI24" s="1"/>
      <c r="BJ24" s="1"/>
      <c r="BK24" s="1"/>
      <c r="BL24" s="1"/>
      <c r="BM24" s="1"/>
      <c r="BN24" s="1"/>
    </row>
    <row r="25" spans="1:66" s="18" customFormat="1">
      <c r="A25" t="str">
        <f>IF((AH16=0),"After Lamp","After Keyb")</f>
        <v>After Lamp</v>
      </c>
      <c r="B25" s="15" t="str">
        <f>IF(($AH$16=1),INDEX($B$8:$AA$8,0,MATCH(B24,$B$4:$AA$4,0)),INDEX($B$6:$AA$6,0,MATCH(B24,$B$8:$AA$8,0)))</f>
        <v>T</v>
      </c>
      <c r="C25" s="15" t="str">
        <f t="shared" ref="C25:AK25" si="87">IF(($AH$16=1),INDEX($B$8:$AA$8,0,MATCH(C24,$B$4:$AA$4,0)),INDEX($B$6:$AA$6,0,MATCH(C24,$B$8:$AA$8,0)))</f>
        <v>H</v>
      </c>
      <c r="D25" s="15" t="str">
        <f t="shared" si="87"/>
        <v>I</v>
      </c>
      <c r="E25" s="15" t="str">
        <f t="shared" si="87"/>
        <v>S</v>
      </c>
      <c r="F25" s="15" t="str">
        <f t="shared" si="87"/>
        <v>I</v>
      </c>
      <c r="G25" s="15" t="str">
        <f t="shared" si="87"/>
        <v>S</v>
      </c>
      <c r="H25" s="15" t="str">
        <f t="shared" si="87"/>
        <v>A</v>
      </c>
      <c r="I25" s="15" t="str">
        <f t="shared" si="87"/>
        <v>N</v>
      </c>
      <c r="J25" s="15" t="str">
        <f t="shared" si="87"/>
        <v>E</v>
      </c>
      <c r="K25" s="15" t="str">
        <f t="shared" si="87"/>
        <v>X</v>
      </c>
      <c r="L25" s="15" t="str">
        <f t="shared" si="87"/>
        <v>A</v>
      </c>
      <c r="M25" s="15" t="str">
        <f t="shared" si="87"/>
        <v>M</v>
      </c>
      <c r="N25" s="15" t="str">
        <f t="shared" si="87"/>
        <v>P</v>
      </c>
      <c r="O25" s="15" t="str">
        <f t="shared" si="87"/>
        <v>L</v>
      </c>
      <c r="P25" s="15" t="str">
        <f t="shared" si="87"/>
        <v>E</v>
      </c>
      <c r="Q25" s="15" t="str">
        <f t="shared" si="87"/>
        <v>O</v>
      </c>
      <c r="R25" s="15" t="str">
        <f t="shared" si="87"/>
        <v>F</v>
      </c>
      <c r="S25" s="15" t="str">
        <f t="shared" si="87"/>
        <v>C</v>
      </c>
      <c r="T25" s="15" t="str">
        <f t="shared" si="87"/>
        <v>I</v>
      </c>
      <c r="U25" s="15" t="str">
        <f t="shared" si="87"/>
        <v>P</v>
      </c>
      <c r="V25" s="15" t="str">
        <f t="shared" si="87"/>
        <v>H</v>
      </c>
      <c r="W25" s="15" t="str">
        <f t="shared" si="87"/>
        <v>E</v>
      </c>
      <c r="X25" s="15" t="str">
        <f t="shared" si="87"/>
        <v>R</v>
      </c>
      <c r="Y25" s="15" t="str">
        <f t="shared" si="87"/>
        <v>T</v>
      </c>
      <c r="Z25" s="15" t="str">
        <f t="shared" si="87"/>
        <v>E</v>
      </c>
      <c r="AA25" s="15" t="str">
        <f t="shared" si="87"/>
        <v>X</v>
      </c>
      <c r="AB25" s="15" t="str">
        <f t="shared" si="87"/>
        <v>T</v>
      </c>
      <c r="AC25" s="15" t="str">
        <f t="shared" si="87"/>
        <v>W</v>
      </c>
      <c r="AD25" s="15" t="str">
        <f t="shared" si="87"/>
        <v>I</v>
      </c>
      <c r="AE25" s="15" t="str">
        <f t="shared" si="87"/>
        <v>T</v>
      </c>
      <c r="AF25" s="15" t="str">
        <f t="shared" si="87"/>
        <v>H</v>
      </c>
      <c r="AG25" s="15" t="str">
        <f t="shared" si="87"/>
        <v>T</v>
      </c>
      <c r="AH25" s="15" t="str">
        <f t="shared" si="87"/>
        <v>H</v>
      </c>
      <c r="AI25" s="15" t="str">
        <f t="shared" si="87"/>
        <v>E</v>
      </c>
      <c r="AJ25" s="15" t="str">
        <f t="shared" si="87"/>
        <v>H</v>
      </c>
      <c r="AK25" s="15" t="str">
        <f t="shared" si="87"/>
        <v>E</v>
      </c>
      <c r="AL25" s="15" t="str">
        <f t="shared" ref="AL25" si="88">IF(($AH$16=1),INDEX($B$8:$AA$8,0,MATCH(AL24,$B$4:$AA$4,0)),INDEX($B$6:$AA$6,0,MATCH(AL24,$B$8:$AA$8,0)))</f>
        <v>B</v>
      </c>
      <c r="AM25" s="15" t="str">
        <f t="shared" ref="AM25" si="89">IF(($AH$16=1),INDEX($B$8:$AA$8,0,MATCH(AM24,$B$4:$AA$4,0)),INDEX($B$6:$AA$6,0,MATCH(AM24,$B$8:$AA$8,0)))</f>
        <v>E</v>
      </c>
      <c r="AN25" s="15" t="str">
        <f t="shared" ref="AN25" si="90">IF(($AH$16=1),INDEX($B$8:$AA$8,0,MATCH(AN24,$B$4:$AA$4,0)),INDEX($B$6:$AA$6,0,MATCH(AN24,$B$8:$AA$8,0)))</f>
        <v>R</v>
      </c>
      <c r="AO25" s="15" t="str">
        <f t="shared" ref="AO25" si="91">IF(($AH$16=1),INDEX($B$8:$AA$8,0,MATCH(AO24,$B$4:$AA$4,0)),INDEX($B$6:$AA$6,0,MATCH(AO24,$B$8:$AA$8,0)))</f>
        <v>N</v>
      </c>
      <c r="AP25" s="15" t="str">
        <f t="shared" ref="AP25" si="92">IF(($AH$16=1),INDEX($B$8:$AA$8,0,MATCH(AP24,$B$4:$AA$4,0)),INDEX($B$6:$AA$6,0,MATCH(AP24,$B$8:$AA$8,0)))</f>
        <v>O</v>
      </c>
      <c r="AQ25" s="15" t="str">
        <f t="shared" ref="AQ25" si="93">IF(($AH$16=1),INDEX($B$8:$AA$8,0,MATCH(AQ24,$B$4:$AA$4,0)),INDEX($B$6:$AA$6,0,MATCH(AQ24,$B$8:$AA$8,0)))</f>
        <v>N</v>
      </c>
      <c r="AR25" s="15" t="str">
        <f t="shared" ref="AR25" si="94">IF(($AH$16=1),INDEX($B$8:$AA$8,0,MATCH(AR24,$B$4:$AA$4,0)),INDEX($B$6:$AA$6,0,MATCH(AR24,$B$8:$AA$8,0)))</f>
        <v>E</v>
      </c>
      <c r="AS25" s="15" t="str">
        <f t="shared" ref="AS25" si="95">IF(($AH$16=1),INDEX($B$8:$AA$8,0,MATCH(AS24,$B$4:$AA$4,0)),INDEX($B$6:$AA$6,0,MATCH(AS24,$B$8:$AA$8,0)))</f>
        <v>R</v>
      </c>
      <c r="AT25" s="15" t="str">
        <f t="shared" ref="AT25" si="96">IF(($AH$16=1),INDEX($B$8:$AA$8,0,MATCH(AT24,$B$4:$AA$4,0)),INDEX($B$6:$AA$6,0,MATCH(AT24,$B$8:$AA$8,0)))</f>
        <v>O</v>
      </c>
      <c r="AU25" s="15" t="str">
        <f t="shared" ref="AU25" si="97">IF(($AH$16=1),INDEX($B$8:$AA$8,0,MATCH(AU24,$B$4:$AA$4,0)),INDEX($B$6:$AA$6,0,MATCH(AU24,$B$8:$AA$8,0)))</f>
        <v>T</v>
      </c>
      <c r="AV25" s="15" t="str">
        <f t="shared" ref="AV25" si="98">IF(($AH$16=1),INDEX($B$8:$AA$8,0,MATCH(AV24,$B$4:$AA$4,0)),INDEX($B$6:$AA$6,0,MATCH(AV24,$B$8:$AA$8,0)))</f>
        <v>O</v>
      </c>
      <c r="AW25" s="15" t="str">
        <f t="shared" ref="AW25" si="99">IF(($AH$16=1),INDEX($B$8:$AA$8,0,MATCH(AW24,$B$4:$AA$4,0)),INDEX($B$6:$AA$6,0,MATCH(AW24,$B$8:$AA$8,0)))</f>
        <v>R</v>
      </c>
      <c r="AX25" s="15" t="str">
        <f t="shared" ref="AX25" si="100">IF(($AH$16=1),INDEX($B$8:$AA$8,0,MATCH(AX24,$B$4:$AA$4,0)),INDEX($B$6:$AA$6,0,MATCH(AX24,$B$8:$AA$8,0)))</f>
        <v>M</v>
      </c>
      <c r="AY25" s="15" t="str">
        <f t="shared" ref="AY25" si="101">IF(($AH$16=1),INDEX($B$8:$AA$8,0,MATCH(AY24,$B$4:$AA$4,0)),INDEX($B$6:$AA$6,0,MATCH(AY24,$B$8:$AA$8,0)))</f>
        <v>A</v>
      </c>
      <c r="AZ25" s="15" t="str">
        <f t="shared" ref="AZ25" si="102">IF(($AH$16=1),INDEX($B$8:$AA$8,0,MATCH(AZ24,$B$4:$AA$4,0)),INDEX($B$6:$AA$6,0,MATCH(AZ24,$B$8:$AA$8,0)))</f>
        <v>C</v>
      </c>
      <c r="BA25" s="15" t="str">
        <f t="shared" ref="BA25" si="103">IF(($AH$16=1),INDEX($B$8:$AA$8,0,MATCH(BA24,$B$4:$AA$4,0)),INDEX($B$6:$AA$6,0,MATCH(BA24,$B$8:$AA$8,0)))</f>
        <v>H</v>
      </c>
      <c r="BB25" s="15" t="str">
        <f t="shared" ref="BB25" si="104">IF(($AH$16=1),INDEX($B$8:$AA$8,0,MATCH(BB24,$B$4:$AA$4,0)),INDEX($B$6:$AA$6,0,MATCH(BB24,$B$8:$AA$8,0)))</f>
        <v>I</v>
      </c>
      <c r="BC25" s="15" t="str">
        <f t="shared" ref="BC25:BD25" si="105">IF(($AH$16=1),INDEX($B$8:$AA$8,0,MATCH(BC24,$B$4:$AA$4,0)),INDEX($B$6:$AA$6,0,MATCH(BC24,$B$8:$AA$8,0)))</f>
        <v>N</v>
      </c>
      <c r="BD25" s="15" t="str">
        <f t="shared" si="105"/>
        <v>E</v>
      </c>
      <c r="BE25" s="15"/>
      <c r="BF25" s="15"/>
      <c r="BG25" s="15"/>
      <c r="BH25" s="15"/>
      <c r="BI25" s="15"/>
      <c r="BJ25" s="15"/>
      <c r="BK25" s="15"/>
      <c r="BL25" s="15"/>
      <c r="BM25" s="15"/>
      <c r="BN25" s="15"/>
    </row>
    <row r="26" spans="1:66"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</row>
    <row r="27" spans="1:66">
      <c r="A27" t="s">
        <v>47</v>
      </c>
      <c r="B27" s="1" t="s">
        <v>52</v>
      </c>
      <c r="C27" s="1" t="s">
        <v>53</v>
      </c>
      <c r="D27" s="5" t="s">
        <v>57</v>
      </c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</row>
    <row r="28" spans="1:66">
      <c r="B28" s="28">
        <v>4</v>
      </c>
      <c r="C28" s="28" t="s">
        <v>12</v>
      </c>
      <c r="D28" t="s">
        <v>59</v>
      </c>
    </row>
    <row r="29" spans="1:66">
      <c r="B29" s="28">
        <v>2</v>
      </c>
      <c r="C29" s="28" t="s">
        <v>3</v>
      </c>
      <c r="D29" t="s">
        <v>60</v>
      </c>
      <c r="AC29" s="16"/>
    </row>
    <row r="30" spans="1:66">
      <c r="B30" s="28">
        <v>1</v>
      </c>
      <c r="C30" s="28" t="s">
        <v>17</v>
      </c>
      <c r="D30" s="5" t="s">
        <v>61</v>
      </c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66">
      <c r="B31" s="28">
        <v>3</v>
      </c>
      <c r="C31" s="28" t="s">
        <v>4</v>
      </c>
      <c r="D31" s="5" t="s">
        <v>62</v>
      </c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66"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2:27"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</row>
  </sheetData>
  <mergeCells count="10">
    <mergeCell ref="A10:A13"/>
    <mergeCell ref="AB11:AC11"/>
    <mergeCell ref="AB12:AC12"/>
    <mergeCell ref="AB13:AC13"/>
    <mergeCell ref="AB4:AC4"/>
    <mergeCell ref="AB5:AC5"/>
    <mergeCell ref="AB6:AC6"/>
    <mergeCell ref="AB8:AC8"/>
    <mergeCell ref="AB9:AC9"/>
    <mergeCell ref="AB10:AC10"/>
  </mergeCells>
  <pageMargins left="0.7" right="0.7" top="0.75" bottom="0.75" header="0.3" footer="0.3"/>
  <pageSetup paperSize="9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HEBERN1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</dc:creator>
  <cp:lastModifiedBy>RAFAEL</cp:lastModifiedBy>
  <dcterms:created xsi:type="dcterms:W3CDTF">2021-11-28T21:08:35Z</dcterms:created>
  <dcterms:modified xsi:type="dcterms:W3CDTF">2021-12-04T08:06:46Z</dcterms:modified>
</cp:coreProperties>
</file>